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8795" windowHeight="12015" activeTab="0"/>
  </bookViews>
  <sheets>
    <sheet name="ул.Связи, д.22  " sheetId="1" r:id="rId1"/>
    <sheet name="ул.Связи, д.20  " sheetId="2" r:id="rId2"/>
    <sheet name="ул.Связи, д.19  " sheetId="3" r:id="rId3"/>
    <sheet name="ул.Связи, д.18  " sheetId="4" r:id="rId4"/>
    <sheet name="ул.Связи, д.17  " sheetId="5" r:id="rId5"/>
    <sheet name="ул.Связи, д.15  " sheetId="6" r:id="rId6"/>
    <sheet name="ул.Связи, д.13  " sheetId="7" r:id="rId7"/>
    <sheet name="ул.Связи, д.12а  " sheetId="8" r:id="rId8"/>
    <sheet name="ул.Связи, д.12  " sheetId="9" r:id="rId9"/>
    <sheet name="ул.Связи, д.10к1 " sheetId="10" r:id="rId10"/>
    <sheet name="ул.Связи, д.10  " sheetId="11" r:id="rId11"/>
    <sheet name="ул.Связи, д.9  " sheetId="12" r:id="rId12"/>
    <sheet name="ул.Связи, д.7  " sheetId="13" r:id="rId13"/>
    <sheet name="ул.Связи, д.5-4 " sheetId="14" r:id="rId14"/>
    <sheet name="ул.Связи, д.2г  " sheetId="15" r:id="rId15"/>
    <sheet name="ул.Попова (п. Сок.), д.55  " sheetId="16" r:id="rId16"/>
    <sheet name="ул.Полиграфистов, д.7  " sheetId="17" r:id="rId17"/>
    <sheet name="ул.Достоевского, д.21  " sheetId="18" r:id="rId18"/>
    <sheet name="ул.Достоевского, д.19  " sheetId="19" r:id="rId19"/>
    <sheet name="ул.Гагарина (п. Сок.), д.23б  " sheetId="20" r:id="rId20"/>
    <sheet name="ул.Гагарина (п. Сок.), д.23а  " sheetId="21" r:id="rId21"/>
    <sheet name="ст.Лесок, д.2а  " sheetId="22" r:id="rId22"/>
    <sheet name="ст.Лесок, д.2  " sheetId="23" r:id="rId23"/>
    <sheet name="Соколовская ул., д.15  " sheetId="24" r:id="rId24"/>
    <sheet name="Соколовская ул., д.14  " sheetId="25" r:id="rId25"/>
    <sheet name="Соколовская ул., д.13-3 " sheetId="26" r:id="rId26"/>
    <sheet name="Соколовская ул., д.9  " sheetId="27" r:id="rId27"/>
    <sheet name="Соколовская ул., д.8  " sheetId="28" r:id="rId28"/>
    <sheet name="Соколовская ул., д.7к1 " sheetId="29" r:id="rId29"/>
    <sheet name="Соколовская ул., д.7  " sheetId="30" r:id="rId30"/>
    <sheet name="Соколовская ул., д.6к1 " sheetId="31" r:id="rId31"/>
    <sheet name="Соколовская ул., д.6  " sheetId="32" r:id="rId32"/>
    <sheet name="Соколовская ул., д.5к2 " sheetId="33" r:id="rId33"/>
    <sheet name="Соколовская ул., д.5к1 " sheetId="34" r:id="rId34"/>
    <sheet name="Соколовская ул., д.3б  " sheetId="35" r:id="rId35"/>
    <sheet name="Соколовская ул., д.2б  " sheetId="36" r:id="rId36"/>
    <sheet name="Соколовская ул., д.2а  " sheetId="37" r:id="rId37"/>
    <sheet name="Соколовская ул., д.1к2 " sheetId="38" r:id="rId38"/>
    <sheet name="Соколовская ул., д.1к1 " sheetId="39" r:id="rId39"/>
    <sheet name="Соколовская ул., д.1  " sheetId="40" r:id="rId40"/>
    <sheet name="Полевая ул. (п. Сок.), д.37  " sheetId="41" r:id="rId41"/>
    <sheet name="Полевая ул. (п. Сок.), д.35  " sheetId="42" r:id="rId42"/>
    <sheet name="Полевая ул. (п. Сок.), д.33  " sheetId="43" r:id="rId43"/>
    <sheet name="Лесная ул., д.51  " sheetId="44" r:id="rId44"/>
    <sheet name="Запрудная ул., д.9  " sheetId="45" r:id="rId45"/>
    <sheet name="Запрудная ул., д.8  " sheetId="46" r:id="rId46"/>
    <sheet name="Загородная ул., д.22к8 " sheetId="47" r:id="rId47"/>
    <sheet name="Загородная ул., д.22к7 " sheetId="48" r:id="rId48"/>
    <sheet name="Загородная ул., д.22к6 " sheetId="49" r:id="rId49"/>
    <sheet name="Загородная ул., д.22к5 " sheetId="50" r:id="rId50"/>
    <sheet name="Загородная ул., д.22к4 " sheetId="51" r:id="rId51"/>
    <sheet name="Загородная ул., д.18  " sheetId="52" r:id="rId52"/>
    <sheet name="Загородная ул., д.16  " sheetId="53" r:id="rId53"/>
    <sheet name="Загородная ул., д.12  " sheetId="54" r:id="rId54"/>
    <sheet name="Загородная ул., д.10  " sheetId="55" r:id="rId55"/>
    <sheet name="Загородная ул., д.8  " sheetId="56" r:id="rId56"/>
    <sheet name="Загородная ул., д.4  " sheetId="57" r:id="rId57"/>
    <sheet name="Загородная ул., д.3  " sheetId="58" r:id="rId58"/>
    <sheet name="Загородная ул., д.2  " sheetId="59" r:id="rId59"/>
    <sheet name="Загородная ул., д.1  " sheetId="60" r:id="rId60"/>
    <sheet name="Дорожная ул., д.55  " sheetId="61" r:id="rId61"/>
    <sheet name="Дорожная ул., д.53  " sheetId="62" r:id="rId62"/>
    <sheet name="2-я ул.Механизаторов, д.16  " sheetId="63" r:id="rId63"/>
    <sheet name="2-я ул.Механизаторов, д.12  " sheetId="64" r:id="rId64"/>
    <sheet name="2-я ул.Механизаторов, д.10  " sheetId="65" r:id="rId65"/>
    <sheet name="2-я ул.Механизаторов, д.8  " sheetId="66" r:id="rId66"/>
    <sheet name="2-я ул.Механизаторов, д.6  " sheetId="67" r:id="rId67"/>
    <sheet name="2-я ул.Механизаторов, д.4  " sheetId="68" r:id="rId68"/>
    <sheet name="2-я Прудная ул., д.13  " sheetId="69" r:id="rId69"/>
    <sheet name="2-я Прудная ул., д.11  " sheetId="70" r:id="rId70"/>
    <sheet name="2-й Лесной туп., д.10-38 " sheetId="71" r:id="rId71"/>
    <sheet name="1-я Прудная ул., д.24  " sheetId="72" r:id="rId72"/>
    <sheet name="1-я Прудная ул., д.20а  " sheetId="73" r:id="rId73"/>
    <sheet name="1-я Прудная ул., д.16а  " sheetId="74" r:id="rId74"/>
    <sheet name="1-я Прудная ул., д.16  " sheetId="75" r:id="rId75"/>
    <sheet name="1-я Прудная ул., д.14-10 " sheetId="76" r:id="rId76"/>
    <sheet name="1-я Прудная ул., д.11  " sheetId="77" r:id="rId77"/>
    <sheet name="1-я Прудная ул., д.9  " sheetId="78" r:id="rId78"/>
    <sheet name="1-я Прудная ул., д.7  " sheetId="79" r:id="rId79"/>
    <sheet name="1-я Прудная ул., д.6  " sheetId="80" r:id="rId80"/>
    <sheet name="1-й пр.Добролюбова, д.4  " sheetId="81" r:id="rId81"/>
    <sheet name="1-й пр.Добролюбова, д.2  " sheetId="82" r:id="rId82"/>
    <sheet name="1-й Лесной туп., д.36  " sheetId="83" r:id="rId83"/>
    <sheet name="1-й Лесной пр., д.15  " sheetId="84" r:id="rId84"/>
    <sheet name="1-й Лесной пр., д.13  " sheetId="85" r:id="rId85"/>
    <sheet name="Лист1" sheetId="86" r:id="rId86"/>
    <sheet name="Лист2" sheetId="87" r:id="rId87"/>
    <sheet name="Лист3" sheetId="88" r:id="rId88"/>
  </sheets>
  <definedNames/>
  <calcPr fullCalcOnLoad="1"/>
</workbook>
</file>

<file path=xl/sharedStrings.xml><?xml version="1.0" encoding="utf-8"?>
<sst xmlns="http://schemas.openxmlformats.org/spreadsheetml/2006/main" count="6120" uniqueCount="147">
  <si>
    <t>2012 годс 1 сентября по 31 декабря</t>
  </si>
  <si>
    <t xml:space="preserve">Планируемые затраты по обслуживанию многоквартирного жилого дома </t>
  </si>
  <si>
    <t xml:space="preserve">по адресу: 1-й Лесной пр., д.13  </t>
  </si>
  <si>
    <t>№ п/п</t>
  </si>
  <si>
    <t xml:space="preserve">                 Наименование статей</t>
  </si>
  <si>
    <t xml:space="preserve">    Сумма,руб.</t>
  </si>
  <si>
    <t>Д О Х О Д Ы</t>
  </si>
  <si>
    <t>Площадь</t>
  </si>
  <si>
    <t>Тариф</t>
  </si>
  <si>
    <t>Всего доходов с НДС (Площадь х Тариф х 12 мес)</t>
  </si>
  <si>
    <t>Р А С Х О Д Ы</t>
  </si>
  <si>
    <t>Себестоимость услуг по содержанию жилищного фонда</t>
  </si>
  <si>
    <t xml:space="preserve">  1.1</t>
  </si>
  <si>
    <t>Благоустройство и санитарная очистка домовладений</t>
  </si>
  <si>
    <t xml:space="preserve">  - дворники кол. ед.х 3315руб. х1,75 х есн 20,2%</t>
  </si>
  <si>
    <t xml:space="preserve">  - уборщики л/к кол. ед.х 3315руб. х 1,75 х есн 20,2%</t>
  </si>
  <si>
    <t>Итого заработная плата</t>
  </si>
  <si>
    <t>Спецодежда,инвентарь</t>
  </si>
  <si>
    <t>Проч. расх.: приоб. песочно-соляной смеси,вывоз КГМ</t>
  </si>
  <si>
    <t>Всего по статье</t>
  </si>
  <si>
    <t xml:space="preserve">  1.2</t>
  </si>
  <si>
    <t>Содержание домохозяйства</t>
  </si>
  <si>
    <t>Вывоз ТБО кол. м3 Х 101,01руб.х 3 мес.</t>
  </si>
  <si>
    <t>Захоронение ТБО кол. м3 х 35,02 руб.</t>
  </si>
  <si>
    <t>Дробление  ТБО кол. м3 х 35,02 руб.</t>
  </si>
  <si>
    <t>Электроэнергия  мест общего пользования</t>
  </si>
  <si>
    <t>Дератизация  обраб. площадь м2 х 1,44руб : 12мес.</t>
  </si>
  <si>
    <t>Услуги  аварийно-ремонтной службы пл. дома  м2 х 0,333руб.</t>
  </si>
  <si>
    <t>Техобслуживание вентканалов   кол. шт.х 5,44руб : 4кв : 3мес</t>
  </si>
  <si>
    <t xml:space="preserve">Техобсл.газоход. из красного кирпича кол. шт.х16,17руб. :3 мес </t>
  </si>
  <si>
    <t xml:space="preserve">Техобсл.газоход. из асбеста кол. шт.х16,17руб. :12мес </t>
  </si>
  <si>
    <t xml:space="preserve">Обслуживание ВДГО </t>
  </si>
  <si>
    <t xml:space="preserve">Услуги юриста </t>
  </si>
  <si>
    <t xml:space="preserve">  1.3</t>
  </si>
  <si>
    <t>Расходы по содержанию и ремонту лифтового оборудования</t>
  </si>
  <si>
    <t xml:space="preserve">техническое обслуживание  </t>
  </si>
  <si>
    <t xml:space="preserve">техническое освидетельствование  </t>
  </si>
  <si>
    <t xml:space="preserve">проведение электротех. работ  </t>
  </si>
  <si>
    <t xml:space="preserve">Измерение петли "фаза - нуль" </t>
  </si>
  <si>
    <t xml:space="preserve">  1.4</t>
  </si>
  <si>
    <t>Текущий ремонт конструктивных элементов зданий и внутреннего</t>
  </si>
  <si>
    <t>инженерного оборудования</t>
  </si>
  <si>
    <t xml:space="preserve">  - оплата труда бригады по текущему ремонту с ЕСН 20,2%</t>
  </si>
  <si>
    <t>Начисление на з/плату  20,2 %</t>
  </si>
  <si>
    <t>Материалы</t>
  </si>
  <si>
    <t xml:space="preserve">Спецодежда,инвентарь </t>
  </si>
  <si>
    <t>Г С М , запчасти</t>
  </si>
  <si>
    <t>Прочие затраты</t>
  </si>
  <si>
    <t xml:space="preserve"> 1.5</t>
  </si>
  <si>
    <t>Прочие прямые затраты</t>
  </si>
  <si>
    <t xml:space="preserve"> З/ плата ( мастеров, кладовщика- снабженца) с ЕСН 20,2%</t>
  </si>
  <si>
    <t>Содержание мастерских</t>
  </si>
  <si>
    <t>Услуги КВЦ</t>
  </si>
  <si>
    <t xml:space="preserve">  1.6</t>
  </si>
  <si>
    <t xml:space="preserve">Общеэксплуатационные расходы </t>
  </si>
  <si>
    <t>Оплата труда АУП с ЕСН 20,2%</t>
  </si>
  <si>
    <t>Содержание АУП</t>
  </si>
  <si>
    <t xml:space="preserve">  1.7</t>
  </si>
  <si>
    <t>Внеэксплуатационные расходы</t>
  </si>
  <si>
    <t xml:space="preserve">Себестоимость оказанных услуг </t>
  </si>
  <si>
    <t>Плановые накопления</t>
  </si>
  <si>
    <t xml:space="preserve">УСН </t>
  </si>
  <si>
    <t>Всего расходов</t>
  </si>
  <si>
    <t xml:space="preserve">по адресу: 1-й Лесной пр., д.15  </t>
  </si>
  <si>
    <t xml:space="preserve">по адресу: 1-й Лесной туп., д.36  </t>
  </si>
  <si>
    <t xml:space="preserve">по адресу: 1-й пр.Добролюбова, д.2  </t>
  </si>
  <si>
    <t xml:space="preserve">по адресу: 1-й пр.Добролюбова, д.4  </t>
  </si>
  <si>
    <t xml:space="preserve">по адресу: 1-я Прудная ул., д.6  </t>
  </si>
  <si>
    <t xml:space="preserve">по адресу: 1-я Прудная ул., д.7  </t>
  </si>
  <si>
    <t xml:space="preserve">по адресу: 1-я Прудная ул., д.9  </t>
  </si>
  <si>
    <t xml:space="preserve">по адресу: 1-я Прудная ул., д.11  </t>
  </si>
  <si>
    <t xml:space="preserve">по адресу: 1-я Прудная ул., д.14/10 </t>
  </si>
  <si>
    <t xml:space="preserve">по адресу: 1-я Прудная ул., д.16  </t>
  </si>
  <si>
    <t xml:space="preserve">по адресу: 1-я Прудная ул., д.16а  </t>
  </si>
  <si>
    <t xml:space="preserve">по адресу: 1-я Прудная ул., д.20а  </t>
  </si>
  <si>
    <t xml:space="preserve">по адресу: 1-я Прудная ул., д.24  </t>
  </si>
  <si>
    <t xml:space="preserve">по адресу: 2-й Лесной туп., д.10/38 </t>
  </si>
  <si>
    <t xml:space="preserve">по адресу: 2-я Прудная ул., д.11  </t>
  </si>
  <si>
    <t xml:space="preserve">по адресу: 2-я Прудная ул., д.13  </t>
  </si>
  <si>
    <t xml:space="preserve">по адресу: 2-я ул.Механизаторов, д.4  </t>
  </si>
  <si>
    <t xml:space="preserve">по адресу: 2-я ул.Механизаторов, д.6  </t>
  </si>
  <si>
    <t xml:space="preserve">по адресу: 2-я ул.Механизаторов, д.8  </t>
  </si>
  <si>
    <t xml:space="preserve">по адресу: 2-я ул.Механизаторов, д.10  </t>
  </si>
  <si>
    <t xml:space="preserve">по адресу: 2-я ул.Механизаторов, д.12  </t>
  </si>
  <si>
    <t xml:space="preserve">по адресу: 2-я ул.Механизаторов, д.16  </t>
  </si>
  <si>
    <t xml:space="preserve">по адресу: Дорожная ул., д.53  </t>
  </si>
  <si>
    <t xml:space="preserve">по адресу: Дорожная ул., д.55  </t>
  </si>
  <si>
    <t xml:space="preserve">по адресу: Загородная ул., д.1  </t>
  </si>
  <si>
    <t xml:space="preserve">по адресу: Загородная ул., д.2  </t>
  </si>
  <si>
    <t xml:space="preserve">по адресу: Загородная ул., д.3  </t>
  </si>
  <si>
    <t xml:space="preserve">по адресу: Загородная ул., д.4  </t>
  </si>
  <si>
    <t xml:space="preserve">по адресу: Загородная ул., д.8  </t>
  </si>
  <si>
    <t xml:space="preserve">по адресу: Загородная ул., д.10  </t>
  </si>
  <si>
    <t xml:space="preserve">по адресу: Загородная ул., д.12  </t>
  </si>
  <si>
    <t xml:space="preserve">по адресу: Загородная ул., д.16  </t>
  </si>
  <si>
    <t xml:space="preserve">по адресу: Загородная ул., д.18  </t>
  </si>
  <si>
    <t xml:space="preserve">по адресу: Загородная ул., д.22к4 </t>
  </si>
  <si>
    <t xml:space="preserve">по адресу: Загородная ул., д.22к5 </t>
  </si>
  <si>
    <t xml:space="preserve">по адресу: Загородная ул., д.22к6 </t>
  </si>
  <si>
    <t xml:space="preserve">по адресу: Загородная ул., д.22к7 </t>
  </si>
  <si>
    <t xml:space="preserve">по адресу: Загородная ул., д.22к8 </t>
  </si>
  <si>
    <t xml:space="preserve">по адресу: Запрудная ул., д.8  </t>
  </si>
  <si>
    <t xml:space="preserve">по адресу: Запрудная ул., д.9  </t>
  </si>
  <si>
    <t xml:space="preserve">по адресу: Лесная ул., д.51  </t>
  </si>
  <si>
    <t xml:space="preserve">по адресу: Полевая ул. (п. Сок.), д.33  </t>
  </si>
  <si>
    <t xml:space="preserve">по адресу: Полевая ул. (п. Сок.), д.35  </t>
  </si>
  <si>
    <t xml:space="preserve">по адресу: Полевая ул. (п. Сок.), д.37  </t>
  </si>
  <si>
    <t xml:space="preserve">по адресу: Соколовская ул., д.1  </t>
  </si>
  <si>
    <t xml:space="preserve">по адресу: Соколовская ул., д.1к1 </t>
  </si>
  <si>
    <t xml:space="preserve">по адресу: Соколовская ул., д.1к2 </t>
  </si>
  <si>
    <t xml:space="preserve">по адресу: Соколовская ул., д.2а  </t>
  </si>
  <si>
    <t xml:space="preserve">по адресу: Соколовская ул., д.2б  </t>
  </si>
  <si>
    <t xml:space="preserve">по адресу: Соколовская ул., д.3б  </t>
  </si>
  <si>
    <t xml:space="preserve">по адресу: Соколовская ул., д.5к1 </t>
  </si>
  <si>
    <t xml:space="preserve">по адресу: Соколовская ул., д.5к2 </t>
  </si>
  <si>
    <t xml:space="preserve">по адресу: Соколовская ул., д.6  </t>
  </si>
  <si>
    <t xml:space="preserve">по адресу: Соколовская ул., д.6к1 </t>
  </si>
  <si>
    <t xml:space="preserve">по адресу: Соколовская ул., д.7  </t>
  </si>
  <si>
    <t xml:space="preserve">по адресу: Соколовская ул., д.7к1 </t>
  </si>
  <si>
    <t xml:space="preserve">по адресу: Соколовская ул., д.8  </t>
  </si>
  <si>
    <t xml:space="preserve">по адресу: Соколовская ул., д.9  </t>
  </si>
  <si>
    <t xml:space="preserve">по адресу: Соколовская ул., д.13/3 </t>
  </si>
  <si>
    <t xml:space="preserve">по адресу: Соколовская ул., д.14  </t>
  </si>
  <si>
    <t xml:space="preserve">по адресу: Соколовская ул., д.15  </t>
  </si>
  <si>
    <t xml:space="preserve">по адресу: ст.Лесок, д.2  </t>
  </si>
  <si>
    <t xml:space="preserve">по адресу: ст.Лесок, д.2а  </t>
  </si>
  <si>
    <t xml:space="preserve">по адресу: ул.Гагарина (п. Сок.), д.23а  </t>
  </si>
  <si>
    <t xml:space="preserve">по адресу: ул.Гагарина (п. Сок.), д.23б  </t>
  </si>
  <si>
    <t xml:space="preserve">по адресу: ул.Достоевского, д.19  </t>
  </si>
  <si>
    <t xml:space="preserve">по адресу: ул.Достоевского, д.21  </t>
  </si>
  <si>
    <t xml:space="preserve">по адресу: ул.Полиграфистов, д.7  </t>
  </si>
  <si>
    <t xml:space="preserve">по адресу: ул.Попова (п. Сок.), д.55  </t>
  </si>
  <si>
    <t xml:space="preserve">по адресу: ул.Связи, д.2г  </t>
  </si>
  <si>
    <t xml:space="preserve">по адресу: ул.Связи, д.5/4 </t>
  </si>
  <si>
    <t xml:space="preserve">по адресу: ул.Связи, д.7  </t>
  </si>
  <si>
    <t xml:space="preserve">по адресу: ул.Связи, д.9  </t>
  </si>
  <si>
    <t xml:space="preserve">по адресу: ул.Связи, д.10  </t>
  </si>
  <si>
    <t xml:space="preserve">по адресу: ул.Связи, д.10к1 </t>
  </si>
  <si>
    <t xml:space="preserve">по адресу: ул.Связи, д.12  </t>
  </si>
  <si>
    <t xml:space="preserve">по адресу: ул.Связи, д.12а  </t>
  </si>
  <si>
    <t xml:space="preserve">по адресу: ул.Связи, д.13  </t>
  </si>
  <si>
    <t xml:space="preserve">по адресу: ул.Связи, д.15  </t>
  </si>
  <si>
    <t xml:space="preserve">по адресу: ул.Связи, д.17  </t>
  </si>
  <si>
    <t xml:space="preserve">по адресу: ул.Связи, д.18  </t>
  </si>
  <si>
    <t xml:space="preserve">по адресу: ул.Связи, д.19  </t>
  </si>
  <si>
    <t xml:space="preserve">по адресу: ул.Связи, д.20  </t>
  </si>
  <si>
    <t xml:space="preserve">по адресу: ул.Связи, д.22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</si>
</sst>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00000000"/>
    <numFmt numFmtId="166" formatCode="0.0000000000000000"/>
    <numFmt numFmtId="167" formatCode="0.00000000000000000000"/>
  </numFmts>
  <fonts count="10">
    <font>
      <sz val="10"/>
      <name val="Arial Cyr"/>
      <family val="0"/>
    </font>
    <font>
      <sz val="10"/>
      <color indexed="9"/>
      <name val="Arial"/>
      <family val="0"/>
    </font>
    <font>
      <sz val="10"/>
      <color indexed="9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left"/>
    </xf>
    <xf numFmtId="2" fontId="8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5" xfId="0" applyFont="1" applyBorder="1" applyAlignment="1">
      <alignment/>
    </xf>
    <xf numFmtId="16" fontId="6" fillId="0" borderId="17" xfId="0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6" fontId="6" fillId="0" borderId="26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2" fontId="6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6" fillId="0" borderId="27" xfId="0" applyFont="1" applyFill="1" applyBorder="1" applyAlignment="1">
      <alignment/>
    </xf>
    <xf numFmtId="0" fontId="9" fillId="0" borderId="28" xfId="0" applyFont="1" applyBorder="1" applyAlignment="1">
      <alignment/>
    </xf>
    <xf numFmtId="0" fontId="4" fillId="0" borderId="27" xfId="0" applyFont="1" applyFill="1" applyBorder="1" applyAlignment="1">
      <alignment/>
    </xf>
    <xf numFmtId="2" fontId="4" fillId="0" borderId="27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88"/>
  <dimension ref="A1:E68"/>
  <sheetViews>
    <sheetView tabSelected="1" workbookViewId="0" topLeftCell="A23">
      <selection activeCell="E68" sqref="E68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  <col min="5" max="5" width="9.625" style="0" bestFit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22978.473328667173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1634.1</v>
      </c>
    </row>
    <row r="11" spans="1:3" ht="14.25">
      <c r="A11" s="14">
        <v>2</v>
      </c>
      <c r="B11" s="14" t="s">
        <v>8</v>
      </c>
      <c r="C11" s="15">
        <v>11.270004909180166</v>
      </c>
    </row>
    <row r="12" spans="1:3" ht="13.5" thickBot="1">
      <c r="A12" s="16"/>
      <c r="B12" s="16" t="s">
        <v>9</v>
      </c>
      <c r="C12" s="17">
        <f>C10*C11*12</f>
        <v>220995.7802650957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33946.83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33946.83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208.68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7327.14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41482.66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13703.61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4753.37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486.93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486.93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15233.96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510.12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7512.64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92.75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765.18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69.56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4544.68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1623.1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49782.83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52401.12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13378.99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463.74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649.24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2225.97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69119.06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14978.9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510.12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3362.14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18851.16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25274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1344.86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26618.86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205854.57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12845.69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2295.53</v>
      </c>
      <c r="D67" s="41">
        <v>0.09989909182643796</v>
      </c>
    </row>
    <row r="68" spans="1:5" ht="13.5" thickBot="1">
      <c r="A68" s="70"/>
      <c r="B68" s="71" t="s">
        <v>62</v>
      </c>
      <c r="C68" s="72">
        <f>C12</f>
        <v>220995.7802650957</v>
      </c>
      <c r="D68" s="41">
        <f>SUM(D22,D36,D51,D58,D63,D66,D67)</f>
        <v>9.617513622603846</v>
      </c>
      <c r="E68" s="73"/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15468.069738559054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1100</v>
      </c>
    </row>
    <row r="11" spans="1:3" ht="14.25">
      <c r="A11" s="14">
        <v>2</v>
      </c>
      <c r="B11" s="14" t="s">
        <v>8</v>
      </c>
      <c r="C11" s="15">
        <v>11.27002813833167</v>
      </c>
    </row>
    <row r="12" spans="1:3" ht="13.5" thickBot="1">
      <c r="A12" s="16"/>
      <c r="B12" s="16" t="s">
        <v>9</v>
      </c>
      <c r="C12" s="17">
        <f>C10*C11*12</f>
        <v>148764.37142597802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22851.47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22851.47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140.48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4932.3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27924.25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9224.65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3199.75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327.78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327.78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10254.82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343.39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5057.17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62.43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515.08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46.83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3059.28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1092.6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33511.55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35274.07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9006.13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312.17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437.04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1498.42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46527.83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10083.12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343.39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2263.24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12689.75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17013.32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905.3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17918.61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138571.99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8647.13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1545.25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148764.37142597802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6905.764068158237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491.1</v>
      </c>
    </row>
    <row r="11" spans="1:3" ht="14.25">
      <c r="A11" s="14">
        <v>2</v>
      </c>
      <c r="B11" s="14" t="s">
        <v>8</v>
      </c>
      <c r="C11" s="15">
        <v>11.26998574628385</v>
      </c>
    </row>
    <row r="12" spans="1:3" ht="13.5" thickBot="1">
      <c r="A12" s="16"/>
      <c r="B12" s="16" t="s">
        <v>9</v>
      </c>
      <c r="C12" s="17">
        <f>C10*C11*12</f>
        <v>66416.28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10202.11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10202.11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62.72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2202.04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12466.86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4118.37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1428.54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146.34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146.34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4578.29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153.31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2257.79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27.87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229.96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20.91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1365.82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487.79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14961.33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15748.21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4020.81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139.37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195.12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668.97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20772.48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4501.64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153.31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1010.43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5665.37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7595.64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404.17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7999.82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61865.86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3860.54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689.88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66416.28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5879.263004272985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418.1</v>
      </c>
    </row>
    <row r="11" spans="1:3" ht="14.25">
      <c r="A11" s="14">
        <v>2</v>
      </c>
      <c r="B11" s="14" t="s">
        <v>8</v>
      </c>
      <c r="C11" s="15">
        <v>11.27000957395883</v>
      </c>
    </row>
    <row r="12" spans="1:3" ht="13.5" thickBot="1">
      <c r="A12" s="16"/>
      <c r="B12" s="16" t="s">
        <v>9</v>
      </c>
      <c r="C12" s="17">
        <f>C10*C11*12</f>
        <v>56543.89203446625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8685.62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8685.62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53.39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1874.72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10613.74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3506.2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1216.19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124.59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124.59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3897.76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130.52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1922.18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23.73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195.78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17.8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1162.8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415.29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12737.41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13407.33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3423.14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118.65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166.11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569.54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17684.78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3832.5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130.52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860.24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4823.25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6466.6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344.09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6810.69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52669.87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3286.69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587.33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56543.89203446625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7268.569689399475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516.9</v>
      </c>
    </row>
    <row r="11" spans="1:3" ht="14.25">
      <c r="A11" s="14">
        <v>2</v>
      </c>
      <c r="B11" s="14" t="s">
        <v>8</v>
      </c>
      <c r="C11" s="15">
        <v>11.270001935359009</v>
      </c>
    </row>
    <row r="12" spans="1:3" ht="13.5" thickBot="1">
      <c r="A12" s="16"/>
      <c r="B12" s="16" t="s">
        <v>9</v>
      </c>
      <c r="C12" s="17">
        <f>C10*C11*12</f>
        <v>69905.56800464485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10738.09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10738.09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66.01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2317.73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13121.83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4334.74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1503.59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154.03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154.03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4818.82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161.36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2376.4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29.34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242.04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1437.58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513.42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15747.35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16575.57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4232.05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146.69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205.37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704.12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21863.8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4738.14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161.36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1063.51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5963.01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7994.69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425.41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8420.1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65116.09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4063.36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726.12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69905.56800464485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6230.801678950713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443.1</v>
      </c>
    </row>
    <row r="11" spans="1:3" ht="14.25">
      <c r="A11" s="14">
        <v>2</v>
      </c>
      <c r="B11" s="14" t="s">
        <v>8</v>
      </c>
      <c r="C11" s="15">
        <v>11.269995491433724</v>
      </c>
    </row>
    <row r="12" spans="1:3" ht="13.5" thickBot="1">
      <c r="A12" s="16"/>
      <c r="B12" s="16" t="s">
        <v>9</v>
      </c>
      <c r="C12" s="17">
        <f>C10*C11*12</f>
        <v>59924.8200270514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9204.96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9204.96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56.59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1986.81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11248.36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3715.85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1288.91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132.04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132.04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4130.81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138.32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2037.11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25.15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207.48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18.86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1232.33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440.12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13499.02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14208.99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3627.82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125.75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176.05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603.59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18742.2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4061.65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138.32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911.67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5111.65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6853.25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364.67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7217.92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55819.16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3483.21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622.45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59924.8200270514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3612.5799061797193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217.2</v>
      </c>
    </row>
    <row r="11" spans="1:3" ht="14.25">
      <c r="A11" s="14">
        <v>2</v>
      </c>
      <c r="B11" s="14" t="s">
        <v>8</v>
      </c>
      <c r="C11" s="15">
        <v>11.270046082949309</v>
      </c>
    </row>
    <row r="12" spans="1:3" ht="13.5" thickBot="1">
      <c r="A12" s="16"/>
      <c r="B12" s="16" t="s">
        <v>9</v>
      </c>
      <c r="C12" s="17">
        <f>C10*C11*12</f>
        <v>29374.248110599074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1151.94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1151.94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2154.42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747.3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76.55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76.55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2395.02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80.2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1181.11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14.58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120.3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10.94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714.5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255.18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7826.65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8238.29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2103.39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72.91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102.07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349.96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10866.61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2354.92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80.2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528.58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2963.7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3973.47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211.43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4184.91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26993.81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2019.55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360.89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29374.248110599074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18937.094875433424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1296.1</v>
      </c>
    </row>
    <row r="11" spans="1:3" ht="14.25">
      <c r="A11" s="14">
        <v>2</v>
      </c>
      <c r="B11" s="14" t="s">
        <v>8</v>
      </c>
      <c r="C11" s="15">
        <v>11.709986879678937</v>
      </c>
    </row>
    <row r="12" spans="1:3" ht="13.5" thickBot="1">
      <c r="A12" s="16"/>
      <c r="B12" s="16" t="s">
        <v>9</v>
      </c>
      <c r="C12" s="17">
        <f>C10*C11*12</f>
        <v>182127.76793702244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27976.38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27976.38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171.98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6038.47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34186.83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11293.46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3917.36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401.29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401.29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12554.66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420.4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6191.34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76.44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630.6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57.33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3745.38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1337.64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41027.19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43184.98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11025.94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382.18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535.05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1834.47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56962.63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12344.46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420.4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2770.82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15535.68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20828.89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1108.33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21937.22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169649.54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10586.43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1891.8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182127.76793702244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7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92992.49645007495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6613.1</v>
      </c>
    </row>
    <row r="11" spans="1:3" ht="14.25">
      <c r="A11" s="14">
        <v>2</v>
      </c>
      <c r="B11" s="14" t="s">
        <v>8</v>
      </c>
      <c r="C11" s="15">
        <v>11.270012064545316</v>
      </c>
    </row>
    <row r="12" spans="1:3" ht="13.5" thickBot="1">
      <c r="A12" s="16"/>
      <c r="B12" s="16" t="s">
        <v>9</v>
      </c>
      <c r="C12" s="17">
        <f>C10*C11*12</f>
        <v>894356.6014085356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137380.79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137380.79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844.53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29652.5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167877.82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55457.68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19236.59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1970.58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1970.58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61650.93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2064.41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30403.2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375.35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3096.62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281.51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18392.06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6568.59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201468.1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212064.18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54143.97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1876.74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2627.44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9008.35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279720.68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60618.72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2064.41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13606.37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76289.51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102282.36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5442.55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107724.91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833081.02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51985.71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9289.87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894356.6014085356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2662.4589869345937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206.9</v>
      </c>
    </row>
    <row r="11" spans="1:3" ht="14.25">
      <c r="A11" s="14">
        <v>2</v>
      </c>
      <c r="B11" s="14" t="s">
        <v>8</v>
      </c>
      <c r="C11" s="15">
        <v>8.719478008699854</v>
      </c>
    </row>
    <row r="12" spans="1:3" ht="13.5" thickBot="1">
      <c r="A12" s="16"/>
      <c r="B12" s="16" t="s">
        <v>9</v>
      </c>
      <c r="C12" s="17">
        <f>C10*C11*12</f>
        <v>21648.719999999998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848.98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848.98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1587.8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550.76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56.42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56.42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1765.12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59.11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870.47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10.75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88.66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8.06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526.58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188.06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5768.21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6071.59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1550.19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53.73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75.23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257.92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8008.66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1735.57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59.11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389.56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2184.24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2928.44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155.83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3084.26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19894.34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1488.4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265.98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21648.719999999998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7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3241.6721387156986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194.9</v>
      </c>
    </row>
    <row r="11" spans="1:3" ht="14.25">
      <c r="A11" s="14">
        <v>2</v>
      </c>
      <c r="B11" s="14" t="s">
        <v>8</v>
      </c>
      <c r="C11" s="15">
        <v>11.270035915854285</v>
      </c>
    </row>
    <row r="12" spans="1:3" ht="13.5" thickBot="1">
      <c r="A12" s="16"/>
      <c r="B12" s="16" t="s">
        <v>9</v>
      </c>
      <c r="C12" s="17">
        <f>C10*C11*12</f>
        <v>26358.36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1033.67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1033.67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1933.23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670.58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68.69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68.69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2149.12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71.96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1059.84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13.08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107.95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9.81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641.14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228.98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7023.08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7392.45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1887.43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65.42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91.59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314.03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9750.92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2113.14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71.96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474.31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2659.41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3565.51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189.72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3755.24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24222.32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1812.2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323.84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26358.36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28693.236382091643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2040.5</v>
      </c>
    </row>
    <row r="11" spans="1:3" ht="14.25">
      <c r="A11" s="14">
        <v>2</v>
      </c>
      <c r="B11" s="14" t="s">
        <v>8</v>
      </c>
      <c r="C11" s="15">
        <v>11.270015183425578</v>
      </c>
    </row>
    <row r="12" spans="1:3" ht="13.5" thickBot="1">
      <c r="A12" s="16"/>
      <c r="B12" s="16" t="s">
        <v>9</v>
      </c>
      <c r="C12" s="17">
        <f>C10*C11*12</f>
        <v>275957.5917813587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42389.44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42389.44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260.58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9149.41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51799.43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17111.71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5935.53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608.03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608.03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19022.66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636.98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9381.04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115.82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955.48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86.86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5674.95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2026.77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62163.85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65433.32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16706.35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579.08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810.71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2779.57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86309.02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18704.17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636.98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4198.3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23539.46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31559.66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1679.32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33238.99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257050.75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16040.42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2866.43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275957.5917813587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6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1806.837495500556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202.7</v>
      </c>
    </row>
    <row r="11" spans="1:3" ht="14.25">
      <c r="A11" s="14">
        <v>2</v>
      </c>
      <c r="B11" s="14" t="s">
        <v>8</v>
      </c>
      <c r="C11" s="15">
        <v>6.0399507389162554</v>
      </c>
    </row>
    <row r="12" spans="1:3" ht="13.5" thickBot="1">
      <c r="A12" s="16"/>
      <c r="B12" s="16" t="s">
        <v>9</v>
      </c>
      <c r="C12" s="17">
        <f>C10*C11*12</f>
        <v>14691.576177339899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576.15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576.15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1077.54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373.77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38.29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38.29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1197.87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40.11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590.73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7.29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60.17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5.47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357.36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127.63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3914.51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4120.39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1052.01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36.46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51.05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175.03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5434.95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1177.82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40.11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264.37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1482.3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1987.34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105.75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2093.09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13501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1010.08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180.5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14691.576177339899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6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1105.0165551407808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104.5</v>
      </c>
    </row>
    <row r="11" spans="1:3" ht="14.25">
      <c r="A11" s="14">
        <v>2</v>
      </c>
      <c r="B11" s="14" t="s">
        <v>8</v>
      </c>
      <c r="C11" s="15">
        <v>7.1650717703349285</v>
      </c>
    </row>
    <row r="12" spans="1:3" ht="13.5" thickBot="1">
      <c r="A12" s="16"/>
      <c r="B12" s="16" t="s">
        <v>9</v>
      </c>
      <c r="C12" s="17">
        <f>C10*C11*12</f>
        <v>8985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352.36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352.36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659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228.59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23.42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23.42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732.59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24.53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361.28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4.46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36.8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3.35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218.55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78.05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2394.02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2519.93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643.39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22.3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31.22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107.04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3323.88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720.32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24.53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161.68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906.54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1215.41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64.67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1280.08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8256.87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617.74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110.39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8985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6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2235.032222181023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202.8</v>
      </c>
    </row>
    <row r="11" spans="1:3" ht="14.25">
      <c r="A11" s="14">
        <v>2</v>
      </c>
      <c r="B11" s="14" t="s">
        <v>8</v>
      </c>
      <c r="C11" s="15">
        <v>7.467648864333947</v>
      </c>
    </row>
    <row r="12" spans="1:3" ht="13.5" thickBot="1">
      <c r="A12" s="16"/>
      <c r="B12" s="16" t="s">
        <v>9</v>
      </c>
      <c r="C12" s="17">
        <f>C10*C11*12</f>
        <v>18173.270276243093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712.68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712.68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1332.9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462.34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47.36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47.36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1481.75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49.62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730.73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9.02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74.43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6.77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442.04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157.87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4842.19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5096.87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1301.33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45.11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63.15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216.51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6722.96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1456.94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49.62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327.02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1833.58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2458.31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130.81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2589.12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16700.54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1249.45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223.28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18173.270276243093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6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5169.85679749029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392.6</v>
      </c>
    </row>
    <row r="11" spans="1:3" ht="14.25">
      <c r="A11" s="14">
        <v>2</v>
      </c>
      <c r="B11" s="14" t="s">
        <v>8</v>
      </c>
      <c r="C11" s="15">
        <v>8.922699542450433</v>
      </c>
    </row>
    <row r="12" spans="1:3" ht="13.5" thickBot="1">
      <c r="A12" s="16"/>
      <c r="B12" s="16" t="s">
        <v>9</v>
      </c>
      <c r="C12" s="17">
        <f>C10*C11*12</f>
        <v>42036.62208439248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1648.51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1648.51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3083.13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1069.45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109.55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109.55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3427.44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114.77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1690.25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20.87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172.15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15.65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1022.49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365.18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11200.49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11789.57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3010.1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104.34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146.07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500.81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15550.89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3370.06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114.77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756.44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4241.26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5686.32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302.57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5988.9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38630.05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2890.11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516.46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42036.62208439248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6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2335.300295857975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170.699999999999</v>
      </c>
    </row>
    <row r="11" spans="1:3" ht="14.25">
      <c r="A11" s="14">
        <v>2</v>
      </c>
      <c r="B11" s="14" t="s">
        <v>8</v>
      </c>
      <c r="C11" s="15">
        <v>9.269947275922673</v>
      </c>
    </row>
    <row r="12" spans="1:3" ht="13.5" thickBot="1">
      <c r="A12" s="16"/>
      <c r="B12" s="16" t="s">
        <v>9</v>
      </c>
      <c r="C12" s="17">
        <f>C10*C11*12</f>
        <v>18988.559999999892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744.66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744.66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1392.7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483.08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49.49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49.49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1548.23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51.84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763.51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9.43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77.76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7.07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461.88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164.96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5059.42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5325.52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1359.71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47.13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65.98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226.22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7024.56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1522.3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51.84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341.69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1915.84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2568.59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136.68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2705.27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17449.76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1305.51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233.29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18988.559999999892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6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838.026845637584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135.2</v>
      </c>
    </row>
    <row r="11" spans="1:3" ht="14.25">
      <c r="A11" s="14">
        <v>2</v>
      </c>
      <c r="B11" s="14" t="s">
        <v>8</v>
      </c>
      <c r="C11" s="15">
        <v>4.2</v>
      </c>
    </row>
    <row r="12" spans="1:3" ht="13.5" thickBot="1">
      <c r="A12" s="16"/>
      <c r="B12" s="16" t="s">
        <v>9</v>
      </c>
      <c r="C12" s="17">
        <f>C10*C11*12</f>
        <v>6814.08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267.22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267.22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499.77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173.36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17.76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17.76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555.58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18.6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273.99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3.38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27.91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2.54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165.74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59.19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1815.58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1911.07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487.93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16.91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23.68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81.18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2520.78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546.28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18.6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122.62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687.5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921.74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49.05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970.79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6261.88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468.48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83.72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6814.08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6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1618.488173654972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134.7</v>
      </c>
    </row>
    <row r="11" spans="1:3" ht="14.25">
      <c r="A11" s="14">
        <v>2</v>
      </c>
      <c r="B11" s="14" t="s">
        <v>8</v>
      </c>
      <c r="C11" s="15">
        <v>8.14160419790105</v>
      </c>
    </row>
    <row r="12" spans="1:3" ht="13.5" thickBot="1">
      <c r="A12" s="16"/>
      <c r="B12" s="16" t="s">
        <v>9</v>
      </c>
      <c r="C12" s="17">
        <f>C10*C11*12</f>
        <v>13160.089025487256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516.09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516.09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965.21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334.8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34.3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34.3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1073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35.93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529.15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6.53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53.9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320.1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114.32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3506.45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3690.87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942.35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32.66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45.73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156.79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4868.4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1055.04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35.93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236.81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1327.78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1780.17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94.72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1874.9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12093.62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904.79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161.69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13160.089025487256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6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4432.578186425657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120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324</v>
      </c>
    </row>
    <row r="11" spans="1:3" ht="14.25">
      <c r="A11" s="14">
        <v>2</v>
      </c>
      <c r="B11" s="14" t="s">
        <v>8</v>
      </c>
      <c r="C11" s="15">
        <v>9.269993838570548</v>
      </c>
    </row>
    <row r="12" spans="1:3" ht="13.5" thickBot="1">
      <c r="A12" s="16"/>
      <c r="B12" s="16" t="s">
        <v>9</v>
      </c>
      <c r="C12" s="17">
        <f>C10*C11*12</f>
        <v>36041.73604436229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1413.42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1413.42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2643.44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916.93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93.93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93.93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2938.65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98.4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1449.2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17.89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147.6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13.42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876.68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313.1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9603.17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10108.25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2580.83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89.46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125.24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429.39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13333.16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2889.45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98.4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648.56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3636.41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4875.39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259.42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5134.81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33120.98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2477.95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442.81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36041.73604436229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6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6032.524663927438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429</v>
      </c>
    </row>
    <row r="11" spans="1:3" ht="14.25">
      <c r="A11" s="14">
        <v>2</v>
      </c>
      <c r="B11" s="14" t="s">
        <v>8</v>
      </c>
      <c r="C11" s="15">
        <v>11.269986040018614</v>
      </c>
    </row>
    <row r="12" spans="1:3" ht="13.5" thickBot="1">
      <c r="A12" s="16"/>
      <c r="B12" s="16" t="s">
        <v>9</v>
      </c>
      <c r="C12" s="17">
        <f>C10*C11*12</f>
        <v>58017.888134015826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8912.04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8912.04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54.79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1923.59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10890.42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3597.6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1247.9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127.83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127.83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3999.36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133.92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1972.29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24.35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200.88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18.26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1193.11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426.11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13069.46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13756.83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3512.38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121.75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170.44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584.38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18145.79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3932.4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133.92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882.66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4948.98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6635.17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353.06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6988.23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54042.87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3372.37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602.64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58017.888134015826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6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46395.704925996564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3299.4</v>
      </c>
    </row>
    <row r="11" spans="1:3" ht="14.25">
      <c r="A11" s="14">
        <v>2</v>
      </c>
      <c r="B11" s="14" t="s">
        <v>8</v>
      </c>
      <c r="C11" s="15">
        <v>11.270011824273109</v>
      </c>
    </row>
    <row r="12" spans="1:3" ht="13.5" thickBot="1">
      <c r="A12" s="16"/>
      <c r="B12" s="16" t="s">
        <v>9</v>
      </c>
      <c r="C12" s="17">
        <f>C10*C11*12</f>
        <v>446211.3241560803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68541.86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68541.86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421.35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14794.19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83757.4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27668.88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9597.5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983.16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983.16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30758.81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1029.98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15168.73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187.27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1544.96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140.45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9176.14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3277.19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100516.22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105802.81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27013.44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936.34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1310.88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4494.44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139557.91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30243.82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1029.98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6788.47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38062.27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51030.59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2715.39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53745.98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415639.78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25936.65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4634.89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446211.3241560803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36164.23551391032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2571.8</v>
      </c>
    </row>
    <row r="11" spans="1:3" ht="14.25">
      <c r="A11" s="14">
        <v>2</v>
      </c>
      <c r="B11" s="14" t="s">
        <v>8</v>
      </c>
      <c r="C11" s="15">
        <v>11.269993380320082</v>
      </c>
    </row>
    <row r="12" spans="1:3" ht="13.5" thickBot="1">
      <c r="A12" s="16"/>
      <c r="B12" s="16" t="s">
        <v>9</v>
      </c>
      <c r="C12" s="17">
        <f>C10*C11*12</f>
        <v>347810.0277060863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53426.58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53426.58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328.43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11531.68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65286.7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21567.17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7481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766.35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766.35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23975.68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802.84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11823.62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145.97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1204.26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109.48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7152.56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2554.49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78349.76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82470.51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21056.27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729.85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1021.79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3503.3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108781.73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23574.26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802.84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5291.44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29668.54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39777.01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2116.57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41893.58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323980.31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20216.94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3612.77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347810.0277060863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5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5365.626877818453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322.6</v>
      </c>
    </row>
    <row r="11" spans="1:3" ht="14.25">
      <c r="A11" s="14">
        <v>2</v>
      </c>
      <c r="B11" s="14" t="s">
        <v>8</v>
      </c>
      <c r="C11" s="15">
        <v>11.270006242197255</v>
      </c>
    </row>
    <row r="12" spans="1:3" ht="13.5" thickBot="1">
      <c r="A12" s="16"/>
      <c r="B12" s="16" t="s">
        <v>9</v>
      </c>
      <c r="C12" s="17">
        <f>C10*C11*12</f>
        <v>43628.44816479401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1710.94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1710.94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3199.88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1109.94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113.7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113.7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3557.23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119.12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1754.25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21.66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178.67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16.24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1061.21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379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11624.62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12236.01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3124.08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108.29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151.6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519.78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16139.76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3497.67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119.12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785.08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4401.87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5901.65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314.03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6215.68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40092.87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2999.55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536.02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43628.44816479401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5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44435.508904325834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3160</v>
      </c>
    </row>
    <row r="11" spans="1:3" ht="14.25">
      <c r="A11" s="14">
        <v>2</v>
      </c>
      <c r="B11" s="14" t="s">
        <v>8</v>
      </c>
      <c r="C11" s="15">
        <v>11.270018782032917</v>
      </c>
    </row>
    <row r="12" spans="1:3" ht="13.5" thickBot="1">
      <c r="A12" s="16"/>
      <c r="B12" s="16" t="s">
        <v>9</v>
      </c>
      <c r="C12" s="17">
        <f>C10*C11*12</f>
        <v>427359.1122146882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65646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65646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403.55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14169.14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80218.69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26499.88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9192.01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941.62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941.62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29459.26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986.46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14527.86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179.36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1479.69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134.52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8788.46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3138.73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96269.46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101332.69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25872.14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896.78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1255.49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4304.55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133661.65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28966.03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986.46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6501.66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36454.16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48874.58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2600.67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51475.24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398079.21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24840.84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4439.07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427359.1122146882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5927.063293348246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421.5</v>
      </c>
    </row>
    <row r="11" spans="1:3" ht="14.25">
      <c r="A11" s="14">
        <v>2</v>
      </c>
      <c r="B11" s="14" t="s">
        <v>8</v>
      </c>
      <c r="C11" s="15">
        <v>11.269990503323838</v>
      </c>
    </row>
    <row r="12" spans="1:3" ht="13.5" thickBot="1">
      <c r="A12" s="16"/>
      <c r="B12" s="16" t="s">
        <v>9</v>
      </c>
      <c r="C12" s="17">
        <f>C10*C11*12</f>
        <v>57003.61196581197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8756.24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8756.24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53.83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1889.96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10700.03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3534.71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1226.08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125.6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125.6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3929.45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131.58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1937.81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23.92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197.37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17.94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1172.25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418.66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12840.97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13516.34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3450.97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119.62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167.46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574.17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17828.56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3863.66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131.58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867.23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4862.46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6519.17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346.89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6866.06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53098.09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3313.41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592.11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57003.61196581197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5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78530.85875871436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5571.4</v>
      </c>
    </row>
    <row r="11" spans="1:3" ht="14.25">
      <c r="A11" s="14">
        <v>2</v>
      </c>
      <c r="B11" s="14" t="s">
        <v>8</v>
      </c>
      <c r="C11" s="15">
        <v>11.710020471931903</v>
      </c>
    </row>
    <row r="12" spans="1:3" ht="13.5" thickBot="1">
      <c r="A12" s="16"/>
      <c r="B12" s="16" t="s">
        <v>9</v>
      </c>
      <c r="C12" s="17">
        <f>C10*C11*12</f>
        <v>782894.4966878569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116016.15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27622.89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143639.04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713.2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25041.12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169393.36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46833.24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16245.03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1664.13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1664.13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52063.34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1743.37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25675.07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316.98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2615.05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237.73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15531.83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5547.08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170136.99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179085.23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45723.82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1584.88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2218.83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7607.43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236220.19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51191.66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1743.37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11490.39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64425.42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86376.02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4596.16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90972.18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731148.13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43901.21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7845.16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782894.4966878569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5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74918.55960016485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5127.6</v>
      </c>
    </row>
    <row r="11" spans="1:3" ht="14.25">
      <c r="A11" s="14">
        <v>2</v>
      </c>
      <c r="B11" s="14" t="s">
        <v>8</v>
      </c>
      <c r="C11" s="15">
        <v>11.709998627370238</v>
      </c>
    </row>
    <row r="12" spans="1:3" ht="13.5" thickBot="1">
      <c r="A12" s="16"/>
      <c r="B12" s="16" t="s">
        <v>9</v>
      </c>
      <c r="C12" s="17">
        <f>C10*C11*12</f>
        <v>720530.2675404437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110679.58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110679.58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680.39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23889.27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135249.24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44678.98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15497.78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1587.58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1587.58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49668.51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1663.18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24494.06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302.4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2494.77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226.8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14817.39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5291.93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162310.95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170847.58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43620.59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1511.98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2116.77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7257.5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225354.42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48836.92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1663.18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10961.85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61461.95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82402.86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4384.74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86787.59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671164.15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41881.82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7484.3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720530.2675404437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5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10161.100242199818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722.6</v>
      </c>
    </row>
    <row r="11" spans="1:3" ht="14.25">
      <c r="A11" s="14">
        <v>2</v>
      </c>
      <c r="B11" s="14" t="s">
        <v>8</v>
      </c>
      <c r="C11" s="15">
        <v>11.270011071132023</v>
      </c>
    </row>
    <row r="12" spans="1:3" ht="13.5" thickBot="1">
      <c r="A12" s="16"/>
      <c r="B12" s="16" t="s">
        <v>9</v>
      </c>
      <c r="C12" s="17">
        <f>C10*C11*12</f>
        <v>97724.52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15011.32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15011.32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92.28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3240.07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18343.67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6059.75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2101.94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215.32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215.32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6736.47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225.57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3322.1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41.01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338.36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30.76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2009.66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717.74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22014.01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23171.82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5916.2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205.07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287.09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984.32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30564.51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6623.68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225.57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1486.74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8336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11176.18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594.7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11770.88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91029.06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5680.37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1015.08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97724.52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44008.70551710762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3122.22</v>
      </c>
    </row>
    <row r="11" spans="1:3" ht="14.25">
      <c r="A11" s="14">
        <v>2</v>
      </c>
      <c r="B11" s="14" t="s">
        <v>8</v>
      </c>
      <c r="C11" s="15">
        <v>11.709995832398294</v>
      </c>
    </row>
    <row r="12" spans="1:3" ht="13.5" thickBot="1">
      <c r="A12" s="16"/>
      <c r="B12" s="16" t="s">
        <v>9</v>
      </c>
      <c r="C12" s="17">
        <f>C10*C11*12</f>
        <v>438734.19825396716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65015.47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15479.87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80495.34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399.68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14033.05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94928.07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26245.35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9103.72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932.58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932.58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29176.31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976.98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14388.32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177.63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1465.48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133.23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8704.04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3108.59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95344.79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100359.39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25623.64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888.17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1243.43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4263.2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132377.83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28687.81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976.98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6439.22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36104.01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48405.14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2575.69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50980.82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409735.53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24602.24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4396.43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438734.19825396716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5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20550.989989002726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110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1458</v>
      </c>
    </row>
    <row r="11" spans="1:3" ht="14.25">
      <c r="A11" s="14">
        <v>2</v>
      </c>
      <c r="B11" s="14" t="s">
        <v>8</v>
      </c>
      <c r="C11" s="15">
        <v>11.70999935819267</v>
      </c>
    </row>
    <row r="12" spans="1:3" ht="13.5" thickBot="1">
      <c r="A12" s="16"/>
      <c r="B12" s="16" t="s">
        <v>9</v>
      </c>
      <c r="C12" s="17">
        <f>C10*C11*12</f>
        <v>204878.14877093895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30360.63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7228.72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37589.36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186.64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6553.09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44329.09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12255.94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4251.21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435.49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435.49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13624.62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456.23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6718.99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82.95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684.34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62.21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4064.58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1451.63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44523.69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46865.38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11965.61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414.75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580.65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1990.81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61817.21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13396.51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456.23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3006.96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16859.69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22604.02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1202.78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23806.8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191336.48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11488.65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2053.03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204878.14877093895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5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44772.937872757495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3184</v>
      </c>
    </row>
    <row r="11" spans="1:3" ht="14.25">
      <c r="A11" s="14">
        <v>2</v>
      </c>
      <c r="B11" s="14" t="s">
        <v>8</v>
      </c>
      <c r="C11" s="15">
        <v>11.270004708836916</v>
      </c>
    </row>
    <row r="12" spans="1:3" ht="13.5" thickBot="1">
      <c r="A12" s="16"/>
      <c r="B12" s="16" t="s">
        <v>9</v>
      </c>
      <c r="C12" s="17">
        <f>C10*C11*12</f>
        <v>430604.3399152409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66144.49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66144.49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406.62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14276.74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80827.85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26701.12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9261.81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948.77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948.77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29682.97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993.95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14638.18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180.72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1490.93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135.54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8855.19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3162.57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97000.5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102102.18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26068.6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903.59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1265.03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4337.24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134676.64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29185.99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993.95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6551.04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36730.98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49245.71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2620.41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51866.13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401102.09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25029.47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4472.78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430604.3399152409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5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36119.28755029783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2568.59999999999</v>
      </c>
    </row>
    <row r="11" spans="1:3" ht="14.25">
      <c r="A11" s="14">
        <v>2</v>
      </c>
      <c r="B11" s="14" t="s">
        <v>8</v>
      </c>
      <c r="C11" s="15">
        <v>11.270008956037538</v>
      </c>
    </row>
    <row r="12" spans="1:3" ht="13.5" thickBot="1">
      <c r="A12" s="16"/>
      <c r="B12" s="16" t="s">
        <v>9</v>
      </c>
      <c r="C12" s="17">
        <f>C10*C11*12</f>
        <v>347377.74005373486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53360.18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53360.18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328.03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11517.35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65205.56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21540.36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7471.7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765.39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765.39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23945.88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801.84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11808.93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145.79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1202.76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109.34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7143.67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2551.31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78252.38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82368.01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21030.1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728.95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1020.52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3498.94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108646.53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23544.96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801.84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5284.86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29631.67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39727.57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2113.94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41841.52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323577.64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20191.81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3608.28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347377.74005373486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6219.569663708516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442.3</v>
      </c>
    </row>
    <row r="11" spans="1:3" ht="14.25">
      <c r="A11" s="14">
        <v>2</v>
      </c>
      <c r="B11" s="14" t="s">
        <v>8</v>
      </c>
      <c r="C11" s="15">
        <v>11.27002712477396</v>
      </c>
    </row>
    <row r="12" spans="1:3" ht="13.5" thickBot="1">
      <c r="A12" s="16"/>
      <c r="B12" s="16" t="s">
        <v>9</v>
      </c>
      <c r="C12" s="17">
        <f>C10*C11*12</f>
        <v>59816.79596745028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9188.37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9188.37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56.48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1983.23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11228.09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3709.15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1286.59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131.8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131.8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4123.37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138.07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2033.44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25.1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207.11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18.83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1230.11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439.32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13474.69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14183.38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3621.28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125.52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175.73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602.5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18708.42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4054.33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138.07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910.03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5102.43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6840.9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364.01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7204.91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55718.53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3476.93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621.33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59816.79596745028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55450.11662619373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3943.3</v>
      </c>
    </row>
    <row r="11" spans="1:3" ht="14.25">
      <c r="A11" s="14">
        <v>2</v>
      </c>
      <c r="B11" s="14" t="s">
        <v>8</v>
      </c>
      <c r="C11" s="15">
        <v>11.270007608419984</v>
      </c>
    </row>
    <row r="12" spans="1:3" ht="13.5" thickBot="1">
      <c r="A12" s="16"/>
      <c r="B12" s="16" t="s">
        <v>9</v>
      </c>
      <c r="C12" s="17">
        <f>C10*C11*12</f>
        <v>533292.2520273903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81918.23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81918.23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503.58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17681.37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100103.18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33068.64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11470.51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1175.03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1175.03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36761.58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1230.98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18129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223.81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1846.47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167.86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10966.93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3916.76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120132.59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126450.89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32285.28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1119.07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1566.7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5371.56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166793.5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36146.09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1230.98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8113.29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45490.36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60989.53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3245.31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64234.85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496754.49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30998.35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5539.42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533292.2520273903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12432.104679639076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884.1</v>
      </c>
    </row>
    <row r="11" spans="1:3" ht="14.25">
      <c r="A11" s="14">
        <v>2</v>
      </c>
      <c r="B11" s="14" t="s">
        <v>8</v>
      </c>
      <c r="C11" s="15">
        <v>11.270023763720719</v>
      </c>
    </row>
    <row r="12" spans="1:3" ht="13.5" thickBot="1">
      <c r="A12" s="16"/>
      <c r="B12" s="16" t="s">
        <v>9</v>
      </c>
      <c r="C12" s="17">
        <f>C10*C11*12</f>
        <v>119565.93611406584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18366.35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18366.35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112.91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3964.22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22443.47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7414.1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2571.73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263.45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263.45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8242.07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275.99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4064.58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50.18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413.99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37.64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2458.82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878.15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26934.14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28350.72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7238.47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250.9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351.26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1204.32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37395.67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8104.08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275.99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1819.03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10199.09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13674.06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727.61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14401.67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111374.04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6949.94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1241.96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119565.93611406584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7649.65633552368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544</v>
      </c>
    </row>
    <row r="11" spans="1:3" ht="14.25">
      <c r="A11" s="14">
        <v>2</v>
      </c>
      <c r="B11" s="14" t="s">
        <v>8</v>
      </c>
      <c r="C11" s="15">
        <v>11.270017465554046</v>
      </c>
    </row>
    <row r="12" spans="1:3" ht="13.5" thickBot="1">
      <c r="A12" s="16"/>
      <c r="B12" s="16" t="s">
        <v>9</v>
      </c>
      <c r="C12" s="17">
        <f>C10*C11*12</f>
        <v>73570.67401513681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11301.08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11301.08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69.47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2439.24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13809.8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4562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1582.42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162.1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162.1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5071.47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169.82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2501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30.88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254.73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23.16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1512.95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540.34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16572.97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17444.61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4453.94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154.38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216.14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741.04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23010.1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4986.56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169.82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1119.27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6275.65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8413.85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447.71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8861.56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68530.08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4276.4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764.19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73570.67401513681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8532.720952651167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606.799999999999</v>
      </c>
    </row>
    <row r="11" spans="1:3" ht="14.25">
      <c r="A11" s="14">
        <v>2</v>
      </c>
      <c r="B11" s="14" t="s">
        <v>8</v>
      </c>
      <c r="C11" s="15">
        <v>11.269990112063283</v>
      </c>
    </row>
    <row r="12" spans="1:3" ht="13.5" thickBot="1">
      <c r="A12" s="16"/>
      <c r="B12" s="16" t="s">
        <v>9</v>
      </c>
      <c r="C12" s="17">
        <f>C10*C11*12</f>
        <v>82063.55999999987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12605.66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12605.66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77.49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2720.83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15403.98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5088.64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1765.09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180.81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180.81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5656.91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189.42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2789.71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34.44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284.14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25.83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1687.6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602.71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18486.13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19458.39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4968.09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172.2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241.09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826.58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25666.36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5562.2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189.42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1248.48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7000.1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9385.13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499.39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9884.52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76441.09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4770.06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852.41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82063.55999999987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684.0444672099424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50</v>
      </c>
    </row>
    <row r="11" spans="1:3" ht="14.25">
      <c r="A11" s="14">
        <v>2</v>
      </c>
      <c r="B11" s="14" t="s">
        <v>8</v>
      </c>
      <c r="C11" s="15">
        <v>9.27005649717514</v>
      </c>
    </row>
    <row r="12" spans="1:3" ht="13.5" thickBot="1">
      <c r="A12" s="16"/>
      <c r="B12" s="16" t="s">
        <v>9</v>
      </c>
      <c r="C12" s="17">
        <f>C10*C11*12</f>
        <v>5562.033898305084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218.12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218.12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407.94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141.5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14.5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14.5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453.5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15.19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223.64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2.76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22.78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2.07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135.29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48.32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1481.98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1559.93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398.28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13.81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19.33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66.26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2057.6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445.91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15.19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100.09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561.18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752.38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40.03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792.41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5111.3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382.4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68.34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5562.033898305084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1310.110579405107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112.8</v>
      </c>
    </row>
    <row r="11" spans="1:3" ht="14.25">
      <c r="A11" s="14">
        <v>2</v>
      </c>
      <c r="B11" s="14" t="s">
        <v>8</v>
      </c>
      <c r="C11" s="15">
        <v>7.86985815602837</v>
      </c>
    </row>
    <row r="12" spans="1:3" ht="13.5" thickBot="1">
      <c r="A12" s="16"/>
      <c r="B12" s="16" t="s">
        <v>9</v>
      </c>
      <c r="C12" s="17">
        <f>C10*C11*12</f>
        <v>10652.64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417.75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417.75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781.31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271.01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27.76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27.76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868.56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29.08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428.33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5.29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43.63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3.97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259.11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92.54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2838.35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2987.63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762.8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26.44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37.02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126.91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3940.8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854.02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29.08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191.69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1074.79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1440.99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76.68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1517.67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9789.37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732.39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130.88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10652.64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1195.3705180021975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134.099999999999</v>
      </c>
    </row>
    <row r="11" spans="1:3" ht="14.25">
      <c r="A11" s="14">
        <v>2</v>
      </c>
      <c r="B11" s="14" t="s">
        <v>8</v>
      </c>
      <c r="C11" s="15">
        <v>6.0400677966101695</v>
      </c>
    </row>
    <row r="12" spans="1:3" ht="13.5" thickBot="1">
      <c r="A12" s="16"/>
      <c r="B12" s="16" t="s">
        <v>9</v>
      </c>
      <c r="C12" s="17">
        <f>C10*C11*12</f>
        <v>9719.677098305012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381.17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381.17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712.88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247.28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25.33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25.33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792.49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26.54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390.82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4.82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39.81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3.62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236.42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84.44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2589.77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2725.98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695.99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24.12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33.77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115.8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3595.66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779.22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26.54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174.9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980.66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1314.79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69.96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1384.75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8932.01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668.25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119.42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9719.677098305012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1634.8591944931443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100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119.5</v>
      </c>
    </row>
    <row r="11" spans="1:3" ht="14.25">
      <c r="A11" s="14">
        <v>2</v>
      </c>
      <c r="B11" s="14" t="s">
        <v>8</v>
      </c>
      <c r="C11" s="15">
        <v>9.270016339869281</v>
      </c>
    </row>
    <row r="12" spans="1:3" ht="13.5" thickBot="1">
      <c r="A12" s="16"/>
      <c r="B12" s="16" t="s">
        <v>9</v>
      </c>
      <c r="C12" s="17">
        <f>C10*C11*12</f>
        <v>13293.203431372549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521.31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521.31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974.98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338.19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34.64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34.64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1083.86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36.29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534.5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6.6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54.44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4.95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323.34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115.48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3541.92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3728.2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951.88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32.99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46.19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158.37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4917.64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1065.71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36.29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239.21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1341.21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1798.18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95.68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1893.86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12215.95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913.94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163.32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13293.203431372549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1897.5292631348896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138.699999999999</v>
      </c>
    </row>
    <row r="11" spans="1:3" ht="14.25">
      <c r="A11" s="14">
        <v>2</v>
      </c>
      <c r="B11" s="14" t="s">
        <v>8</v>
      </c>
      <c r="C11" s="15">
        <v>9.270007209805335</v>
      </c>
    </row>
    <row r="12" spans="1:3" ht="13.5" thickBot="1">
      <c r="A12" s="16"/>
      <c r="B12" s="16" t="s">
        <v>9</v>
      </c>
      <c r="C12" s="17">
        <f>C10*C11*12</f>
        <v>15428.999999999887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605.06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605.06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1131.62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392.53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40.21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40.21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1258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42.12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620.38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7.66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63.19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5.74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375.29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134.03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4110.99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4327.21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1104.82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38.3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53.61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183.82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5707.75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1236.94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42.12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277.64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1556.7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2087.09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111.06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2198.15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14178.66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1060.78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189.56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15428.999999999887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2212.187800325629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161.699999999999</v>
      </c>
    </row>
    <row r="11" spans="1:3" ht="14.25">
      <c r="A11" s="14">
        <v>2</v>
      </c>
      <c r="B11" s="14" t="s">
        <v>8</v>
      </c>
      <c r="C11" s="15">
        <v>9.2700061842919</v>
      </c>
    </row>
    <row r="12" spans="1:3" ht="13.5" thickBot="1">
      <c r="A12" s="16"/>
      <c r="B12" s="16" t="s">
        <v>9</v>
      </c>
      <c r="C12" s="17">
        <f>C10*C11*12</f>
        <v>17987.519999999888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705.4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705.4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1319.28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457.62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46.88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46.88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1466.61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49.11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723.26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8.93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73.67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6.7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437.53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156.26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4792.7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5044.77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1288.02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44.65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62.5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214.3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6654.24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1442.05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49.11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323.68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1814.84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2433.18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129.47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2562.66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16529.84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1236.68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221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17987.519999999888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25689.60729027839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1826.9</v>
      </c>
    </row>
    <row r="11" spans="1:3" ht="14.25">
      <c r="A11" s="14">
        <v>2</v>
      </c>
      <c r="B11" s="14" t="s">
        <v>8</v>
      </c>
      <c r="C11" s="15">
        <v>11.270008761362392</v>
      </c>
    </row>
    <row r="12" spans="1:3" ht="13.5" thickBot="1">
      <c r="A12" s="16"/>
      <c r="B12" s="16" t="s">
        <v>9</v>
      </c>
      <c r="C12" s="17">
        <f>C10*C11*12</f>
        <v>247070.14807359548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37952.08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37952.08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233.31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8191.64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46377.03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15320.44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5314.2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544.38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544.38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17031.35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570.3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8399.02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103.69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855.46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77.77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5080.89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1814.6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55656.5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58583.71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14957.52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518.46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725.84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2488.6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77274.13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16746.2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570.3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3758.82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21075.33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28255.98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1503.53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29759.5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230142.49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14361.29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2566.37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247070.14807359548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3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27615.58859785932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1959.2</v>
      </c>
    </row>
    <row r="11" spans="1:3" ht="14.25">
      <c r="A11" s="14">
        <v>2</v>
      </c>
      <c r="B11" s="14" t="s">
        <v>8</v>
      </c>
      <c r="C11" s="15">
        <v>11.710007672914612</v>
      </c>
    </row>
    <row r="12" spans="1:3" ht="13.5" thickBot="1">
      <c r="A12" s="16"/>
      <c r="B12" s="16" t="s">
        <v>9</v>
      </c>
      <c r="C12" s="17">
        <f>C10*C11*12</f>
        <v>275306.9643932917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40797.39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9713.66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50511.06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250.8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8805.78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59567.63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16469.03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5712.61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585.19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585.19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18308.22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613.06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9028.71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111.47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919.59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83.6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5461.81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1950.65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59829.13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62975.8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16078.9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557.33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780.26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2675.17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83067.47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18001.69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613.06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4040.63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22655.37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30374.36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1616.25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31990.61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257110.21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15437.98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2758.77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275306.9643932917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3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17517.657850068175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1242.8</v>
      </c>
    </row>
    <row r="11" spans="1:3" ht="14.25">
      <c r="A11" s="14">
        <v>2</v>
      </c>
      <c r="B11" s="14" t="s">
        <v>8</v>
      </c>
      <c r="C11" s="15">
        <v>11.709987798500958</v>
      </c>
    </row>
    <row r="12" spans="1:3" ht="13.5" thickBot="1">
      <c r="A12" s="16"/>
      <c r="B12" s="16" t="s">
        <v>9</v>
      </c>
      <c r="C12" s="17">
        <f>C10*C11*12</f>
        <v>174638.07403172387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25879.4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6161.76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32041.16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159.09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5585.85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37786.1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10446.96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3623.73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371.21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371.21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11613.62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388.89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5727.27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70.71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583.33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53.03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3464.64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1237.37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37951.98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39948.04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10199.48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353.53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494.95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1696.97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52692.97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11419.18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388.89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2563.13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14371.2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19267.66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1025.25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20292.91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163095.16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9792.92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1750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174638.07403172387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3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57023.61703111406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4055.2</v>
      </c>
    </row>
    <row r="11" spans="1:3" ht="14.25">
      <c r="A11" s="14">
        <v>2</v>
      </c>
      <c r="B11" s="14" t="s">
        <v>8</v>
      </c>
      <c r="C11" s="15">
        <v>11.270003403179542</v>
      </c>
    </row>
    <row r="12" spans="1:3" ht="13.5" thickBot="1">
      <c r="A12" s="16"/>
      <c r="B12" s="16" t="s">
        <v>9</v>
      </c>
      <c r="C12" s="17">
        <f>C10*C11*12</f>
        <v>548425.4136068842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84242.81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84242.81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517.87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18183.11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102943.8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34007.02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11796.01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1208.37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1208.37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37804.76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1265.91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18643.44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230.17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1898.87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172.62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11278.13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4027.9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123541.58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130039.17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33201.44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1150.83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1611.16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5523.98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171526.58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37171.8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1265.91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8343.52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46781.23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62720.22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3337.41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66057.63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510850.82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31877.99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5696.61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548425.4136068842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3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33875.02191020319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2409</v>
      </c>
    </row>
    <row r="11" spans="1:3" ht="14.25">
      <c r="A11" s="14">
        <v>2</v>
      </c>
      <c r="B11" s="14" t="s">
        <v>8</v>
      </c>
      <c r="C11" s="15">
        <v>11.270011231748407</v>
      </c>
    </row>
    <row r="12" spans="1:3" ht="13.5" thickBot="1">
      <c r="A12" s="16"/>
      <c r="B12" s="16" t="s">
        <v>9</v>
      </c>
      <c r="C12" s="17">
        <f>C10*C11*12</f>
        <v>325793.48468738294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50044.65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50044.65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307.64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10801.72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61154.02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20201.96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7007.45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717.84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717.84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22458.01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752.02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11075.18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136.73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1128.03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102.55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6699.8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2392.79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73390.18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77250.09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19723.4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683.65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957.11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3281.54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101895.79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22082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752.02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4956.49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27790.51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37259.11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1982.59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39241.7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303472.2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18937.2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3384.08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325793.48468738294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3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37690.040464102916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2680.3</v>
      </c>
    </row>
    <row r="11" spans="1:3" ht="14.25">
      <c r="A11" s="14">
        <v>2</v>
      </c>
      <c r="B11" s="14" t="s">
        <v>8</v>
      </c>
      <c r="C11" s="15">
        <v>11.270021937842778</v>
      </c>
    </row>
    <row r="12" spans="1:3" ht="13.5" thickBot="1">
      <c r="A12" s="16"/>
      <c r="B12" s="16" t="s">
        <v>9</v>
      </c>
      <c r="C12" s="17">
        <f>C10*C11*12</f>
        <v>362484.4776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55680.7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55680.7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342.29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12018.22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68041.21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22477.11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7796.63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798.68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798.68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24987.24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836.71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12322.48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152.13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1255.07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114.1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7454.34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2662.26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81655.42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85950.03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21944.66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760.65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1064.91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3651.1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113371.34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24568.89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836.71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5514.69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30920.29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41455.24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2205.88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43661.12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337649.37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21069.91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3765.2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362484.4776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3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39422.397841681646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2803.5</v>
      </c>
    </row>
    <row r="11" spans="1:3" ht="14.25">
      <c r="A11" s="14">
        <v>2</v>
      </c>
      <c r="B11" s="14" t="s">
        <v>8</v>
      </c>
      <c r="C11" s="15">
        <v>11.270003218538783</v>
      </c>
    </row>
    <row r="12" spans="1:3" ht="13.5" thickBot="1">
      <c r="A12" s="16"/>
      <c r="B12" s="16" t="s">
        <v>9</v>
      </c>
      <c r="C12" s="17">
        <f>C10*C11*12</f>
        <v>379145.4482780817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58239.97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58239.97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358.02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12570.61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71168.61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23510.23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8154.99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835.39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835.39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26135.74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875.17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12888.86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159.12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1312.75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119.34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7796.96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2784.63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85408.57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89900.57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22953.3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795.61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1113.85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3818.92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118582.25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25698.15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875.17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5768.16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32341.48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43360.66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2307.26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45667.92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353168.83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22038.35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3938.26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379145.4482780817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3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39661.45795314439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2820.5</v>
      </c>
    </row>
    <row r="11" spans="1:3" ht="14.25">
      <c r="A11" s="14">
        <v>2</v>
      </c>
      <c r="B11" s="14" t="s">
        <v>8</v>
      </c>
      <c r="C11" s="15">
        <v>11.270005677382727</v>
      </c>
    </row>
    <row r="12" spans="1:3" ht="13.5" thickBot="1">
      <c r="A12" s="16"/>
      <c r="B12" s="16" t="s">
        <v>9</v>
      </c>
      <c r="C12" s="17">
        <f>C10*C11*12</f>
        <v>381444.6121566958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58593.14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58593.14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360.19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12646.84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71600.18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23652.8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8204.44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840.45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840.45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26294.23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880.48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12967.02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160.09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1320.71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120.06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7844.24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2801.52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85926.49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90445.73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23092.49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800.43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1120.61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3842.08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119301.35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25853.99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880.48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5803.14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32537.6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43623.6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2321.26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45944.86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355310.47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22172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3962.14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381444.6121566958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3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37129.16529403668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90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2541.2</v>
      </c>
    </row>
    <row r="11" spans="1:3" ht="14.25">
      <c r="A11" s="14">
        <v>2</v>
      </c>
      <c r="B11" s="14" t="s">
        <v>8</v>
      </c>
      <c r="C11" s="15">
        <v>11.710027185690084</v>
      </c>
    </row>
    <row r="12" spans="1:3" ht="13.5" thickBot="1">
      <c r="A12" s="16"/>
      <c r="B12" s="16" t="s">
        <v>9</v>
      </c>
      <c r="C12" s="17">
        <f>C10*C11*12</f>
        <v>357090.2530113077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54852.1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54852.1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337.2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11839.37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67028.67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22142.62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7680.6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786.79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786.79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24615.4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824.26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12139.1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149.87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1236.39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112.4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7343.41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2622.65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80440.28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84670.98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21618.09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749.33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1049.06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3596.77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111684.23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24203.27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824.26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5432.62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30460.15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40838.34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2173.05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43011.38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332624.72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20756.36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3709.17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357090.2530113077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3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44940.34355013928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3195.9</v>
      </c>
    </row>
    <row r="11" spans="1:3" ht="14.25">
      <c r="A11" s="14">
        <v>2</v>
      </c>
      <c r="B11" s="14" t="s">
        <v>8</v>
      </c>
      <c r="C11" s="15">
        <v>11.270022171583419</v>
      </c>
    </row>
    <row r="12" spans="1:3" ht="13.5" thickBot="1">
      <c r="A12" s="16"/>
      <c r="B12" s="16" t="s">
        <v>9</v>
      </c>
      <c r="C12" s="17">
        <f>C10*C11*12</f>
        <v>432214.36629796145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66391.81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66391.81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408.14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14330.12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81130.06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26800.95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9296.44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952.32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952.32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29793.95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997.67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14692.91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181.39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1496.5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136.05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8888.3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3174.39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97363.19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102483.94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26166.07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906.97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1269.76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4353.45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135180.19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29295.12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997.67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6575.53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36868.31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49429.84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2630.21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52060.05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402601.81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25123.06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4489.5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432214.36629796145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3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44276.57881457879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3148.7</v>
      </c>
    </row>
    <row r="11" spans="1:3" ht="14.25">
      <c r="A11" s="14">
        <v>2</v>
      </c>
      <c r="B11" s="14" t="s">
        <v>8</v>
      </c>
      <c r="C11" s="15">
        <v>11.270010901628831</v>
      </c>
    </row>
    <row r="12" spans="1:3" ht="13.5" thickBot="1">
      <c r="A12" s="16"/>
      <c r="B12" s="16" t="s">
        <v>9</v>
      </c>
      <c r="C12" s="17">
        <f>C10*C11*12</f>
        <v>425830.59991150437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65411.21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65411.21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402.11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14118.47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79931.78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26405.1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9159.13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938.25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938.25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29353.9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982.93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14475.89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178.71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1474.4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134.04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8757.02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3127.51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95925.14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100970.26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25779.6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893.57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1251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4289.15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133183.59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28862.43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982.93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6478.41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36323.77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48699.77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2591.36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51291.13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396655.42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24751.99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4423.19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425830.59991150437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6963.432018009755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495.2</v>
      </c>
    </row>
    <row r="11" spans="1:3" ht="14.25">
      <c r="A11" s="14">
        <v>2</v>
      </c>
      <c r="B11" s="14" t="s">
        <v>8</v>
      </c>
      <c r="C11" s="15">
        <v>11.270009136592051</v>
      </c>
    </row>
    <row r="12" spans="1:3" ht="13.5" thickBot="1">
      <c r="A12" s="16"/>
      <c r="B12" s="16" t="s">
        <v>9</v>
      </c>
      <c r="C12" s="17">
        <f>C10*C11*12</f>
        <v>66970.90229328461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10287.3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10287.3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63.24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2220.43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12570.97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4152.76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1440.47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147.56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147.56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4616.52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154.59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2276.64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28.11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231.88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21.08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1377.23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491.87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15086.26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15879.72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4054.39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140.53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196.75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674.56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20945.95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4539.23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154.59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1018.87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5712.68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7659.07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407.55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8066.62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62382.49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3892.78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695.64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66970.90229328461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2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39827.45131192886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2832.3</v>
      </c>
    </row>
    <row r="11" spans="1:3" ht="14.25">
      <c r="A11" s="14">
        <v>2</v>
      </c>
      <c r="B11" s="14" t="s">
        <v>8</v>
      </c>
      <c r="C11" s="15">
        <v>11.270023642330356</v>
      </c>
    </row>
    <row r="12" spans="1:3" ht="13.5" thickBot="1">
      <c r="A12" s="16"/>
      <c r="B12" s="16" t="s">
        <v>9</v>
      </c>
      <c r="C12" s="17">
        <f>C10*C11*12</f>
        <v>383041.05554606725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58838.37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58838.37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361.7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12699.77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71899.84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23751.79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8238.78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843.97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843.97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26404.27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884.16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13021.29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160.76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1326.24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120.57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7877.07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2813.24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86286.11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90824.27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23189.14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803.78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1125.3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3858.16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119800.65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25962.19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884.16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5827.43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32673.78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43806.18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2330.97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46137.15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356797.54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22264.79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3978.73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383041.05554606725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2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1526.9522699566276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171.3</v>
      </c>
    </row>
    <row r="11" spans="1:3" ht="14.25">
      <c r="A11" s="14">
        <v>2</v>
      </c>
      <c r="B11" s="14" t="s">
        <v>8</v>
      </c>
      <c r="C11" s="15">
        <v>6.039989029072956</v>
      </c>
    </row>
    <row r="12" spans="1:3" ht="13.5" thickBot="1">
      <c r="A12" s="16"/>
      <c r="B12" s="16" t="s">
        <v>9</v>
      </c>
      <c r="C12" s="17">
        <f>C10*C11*12</f>
        <v>12415.801448162369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486.9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486.9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910.62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315.87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32.36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32.36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1012.32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33.9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499.23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6.16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50.85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4.62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302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107.86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3308.14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3482.13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889.05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30.82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43.14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147.92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4593.06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995.37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33.9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223.42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1252.69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1679.49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89.37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1768.86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11409.65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853.61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152.54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12415.801448162369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2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706.6202692506256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114</v>
      </c>
    </row>
    <row r="11" spans="1:3" ht="14.25">
      <c r="A11" s="14">
        <v>2</v>
      </c>
      <c r="B11" s="14" t="s">
        <v>8</v>
      </c>
      <c r="C11" s="15">
        <v>4.2</v>
      </c>
    </row>
    <row r="12" spans="1:3" ht="13.5" thickBot="1">
      <c r="A12" s="16"/>
      <c r="B12" s="16" t="s">
        <v>9</v>
      </c>
      <c r="C12" s="17">
        <f>C10*C11*12</f>
        <v>5745.6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225.32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225.32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421.41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146.17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14.97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14.97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468.47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15.69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231.02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2.85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23.53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2.14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139.76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49.91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1530.89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1611.41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411.42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14.26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19.97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68.45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2125.51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460.62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15.69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103.39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579.7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777.21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41.36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818.57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5279.99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395.02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70.59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5745.6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2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1905.7362708986939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139.3</v>
      </c>
    </row>
    <row r="11" spans="1:3" ht="14.25">
      <c r="A11" s="14">
        <v>2</v>
      </c>
      <c r="B11" s="14" t="s">
        <v>8</v>
      </c>
      <c r="C11" s="15">
        <v>9.27</v>
      </c>
    </row>
    <row r="12" spans="1:3" ht="13.5" thickBot="1">
      <c r="A12" s="16"/>
      <c r="B12" s="16" t="s">
        <v>9</v>
      </c>
      <c r="C12" s="17">
        <f>C10*C11*12</f>
        <v>15495.732000000002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607.68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607.68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1136.52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394.22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40.38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40.38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1263.44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42.31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623.07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7.69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63.46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5.77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376.92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134.61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4128.77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4345.92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1109.6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38.46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53.85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184.61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5732.44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1242.29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42.31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278.84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1563.43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2096.12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111.54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2207.65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14239.98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1065.37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190.38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15495.732000000002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2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3179.419306222946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232.4</v>
      </c>
    </row>
    <row r="11" spans="1:3" ht="14.25">
      <c r="A11" s="14">
        <v>2</v>
      </c>
      <c r="B11" s="14" t="s">
        <v>8</v>
      </c>
      <c r="C11" s="15">
        <v>9.27</v>
      </c>
    </row>
    <row r="12" spans="1:3" ht="13.5" thickBot="1">
      <c r="A12" s="16"/>
      <c r="B12" s="16" t="s">
        <v>9</v>
      </c>
      <c r="C12" s="17">
        <f>C10*C11*12</f>
        <v>25852.176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1013.82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1013.82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1896.1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657.7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67.37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67.37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2107.85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70.58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1039.49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12.83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105.87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9.62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628.83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224.58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6888.21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7250.49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1851.19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64.17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89.83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308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9563.67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2072.56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70.58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465.2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2608.34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3497.04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186.08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3683.12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23757.16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1777.39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317.62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25852.176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2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2284.700997711633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167</v>
      </c>
    </row>
    <row r="11" spans="1:3" ht="14.25">
      <c r="A11" s="14">
        <v>2</v>
      </c>
      <c r="B11" s="14" t="s">
        <v>8</v>
      </c>
      <c r="C11" s="15">
        <v>9.270025974025975</v>
      </c>
    </row>
    <row r="12" spans="1:3" ht="13.5" thickBot="1">
      <c r="A12" s="16"/>
      <c r="B12" s="16" t="s">
        <v>9</v>
      </c>
      <c r="C12" s="17">
        <f>C10*C11*12</f>
        <v>18577.132051948054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728.52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728.52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1362.52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472.62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48.41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48.41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1514.68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50.72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746.97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9.22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76.08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6.92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451.87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161.38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4949.8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5210.13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1330.24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46.11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64.55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221.32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6872.36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1489.32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50.72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334.29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1874.33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2512.94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133.72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2646.66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17071.67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1277.22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228.24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18577.132051948054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2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3327.189867271389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243.199999999999</v>
      </c>
    </row>
    <row r="11" spans="1:3" ht="14.25">
      <c r="A11" s="14">
        <v>2</v>
      </c>
      <c r="B11" s="14" t="s">
        <v>8</v>
      </c>
      <c r="C11" s="15">
        <v>9.27004975124378</v>
      </c>
    </row>
    <row r="12" spans="1:3" ht="13.5" thickBot="1">
      <c r="A12" s="16"/>
      <c r="B12" s="16" t="s">
        <v>9</v>
      </c>
      <c r="C12" s="17">
        <f>C10*C11*12</f>
        <v>27053.713194029737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1060.94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1060.94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1984.23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688.27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70.51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70.51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2205.82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73.86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1087.8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13.43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110.79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10.07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658.05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235.02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7208.35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7587.47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1937.22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67.15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94.01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322.31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10008.16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2168.88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73.86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486.82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2729.57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3659.57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194.73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3854.3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24861.33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1860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332.38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27053.713194029737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2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2721.112306401652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80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198.9</v>
      </c>
    </row>
    <row r="11" spans="1:3" ht="14.25">
      <c r="A11" s="14">
        <v>2</v>
      </c>
      <c r="B11" s="14" t="s">
        <v>8</v>
      </c>
      <c r="C11" s="15">
        <v>9.27</v>
      </c>
    </row>
    <row r="12" spans="1:3" ht="13.5" thickBot="1">
      <c r="A12" s="16"/>
      <c r="B12" s="16" t="s">
        <v>9</v>
      </c>
      <c r="C12" s="17">
        <f>C10*C11*12</f>
        <v>22125.636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867.68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867.68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1622.78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562.89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57.66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57.66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1804.01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60.41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889.65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10.98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90.61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8.24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538.18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192.21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5895.29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6205.34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1584.34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54.92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76.88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263.6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8185.08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1773.8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60.41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398.14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2232.36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2992.95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159.26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3152.21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20332.61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1521.19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271.84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22125.636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2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1043.84813222759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76.3</v>
      </c>
    </row>
    <row r="11" spans="1:3" ht="14.25">
      <c r="A11" s="14">
        <v>2</v>
      </c>
      <c r="B11" s="14" t="s">
        <v>8</v>
      </c>
      <c r="C11" s="15">
        <v>9.270023419203746</v>
      </c>
    </row>
    <row r="12" spans="1:3" ht="13.5" thickBot="1">
      <c r="A12" s="16"/>
      <c r="B12" s="16" t="s">
        <v>9</v>
      </c>
      <c r="C12" s="17">
        <f>C10*C11*12</f>
        <v>8487.633442622948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332.85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332.85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622.52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215.93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22.12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22.12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692.04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23.17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341.28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4.21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34.76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3.16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206.45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73.73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2261.5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2380.44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607.77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21.07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29.49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101.12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3139.89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680.45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23.17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152.73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856.36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1148.13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61.09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1209.22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7799.81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583.54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104.28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8487.633442622948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2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1</v>
      </c>
      <c r="B1" s="1">
        <v>1</v>
      </c>
      <c r="C1" s="2">
        <f>((C12))/(9.96925933400647+0.351745711402624*(A1-1)+1.48641372351202*(B1-1))</f>
        <v>37035.566220129636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2627.5</v>
      </c>
    </row>
    <row r="11" spans="1:3" ht="14.25">
      <c r="A11" s="14">
        <v>2</v>
      </c>
      <c r="B11" s="14" t="s">
        <v>8</v>
      </c>
      <c r="C11" s="15">
        <v>11.710027409776153</v>
      </c>
    </row>
    <row r="12" spans="1:3" ht="13.5" thickBot="1">
      <c r="A12" s="16"/>
      <c r="B12" s="16" t="s">
        <v>9</v>
      </c>
      <c r="C12" s="17">
        <f>C10*C11*12</f>
        <v>369217.1642302421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54713.83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13027.1</v>
      </c>
      <c r="D18" s="32">
        <f>IF(A1=0,0,0.351745711402624)</f>
        <v>0.351745711402624</v>
      </c>
    </row>
    <row r="19" spans="1:4" ht="12.75">
      <c r="A19" s="28"/>
      <c r="B19" s="29" t="s">
        <v>16</v>
      </c>
      <c r="C19" s="30">
        <f>ROUND(C1*D19,2)</f>
        <v>67740.93</v>
      </c>
      <c r="D19" s="32">
        <f>D17+D18</f>
        <v>1.8290776992936442</v>
      </c>
    </row>
    <row r="20" spans="1:4" ht="12.75">
      <c r="A20" s="28"/>
      <c r="B20" s="29" t="s">
        <v>17</v>
      </c>
      <c r="C20" s="30">
        <f>ROUND(C1*D20,2)</f>
        <v>336.35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11809.52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79886.8</v>
      </c>
      <c r="D22" s="32">
        <f>D17+D18+D20+D21</f>
        <v>2.1570292633707493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22086.8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7661.24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784.81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784.81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24553.35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822.18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12108.5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149.49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1233.27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112.12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7324.9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2616.03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80237.5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84457.53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21563.59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747.44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1046.41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3587.7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111402.68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24142.26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822.18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5418.93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30383.37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40735.39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2167.57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42902.96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344813.3</v>
      </c>
      <c r="D65" s="41">
        <f>SUM(D22,D36,D51,D58,D63,D64)</f>
        <v>9.31032896064623</v>
      </c>
    </row>
    <row r="66" spans="1:4" ht="13.5" thickBot="1">
      <c r="A66" s="66"/>
      <c r="B66" s="66" t="s">
        <v>60</v>
      </c>
      <c r="C66" s="67">
        <f>ROUND(C1*D66,2)</f>
        <v>20704.04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3699.82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369217.1642302421</v>
      </c>
      <c r="D68" s="41">
        <f>SUM(D22,D36,D51,D58,D63,D66,D67)</f>
        <v>9.969259334006471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4359.172406209639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140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310</v>
      </c>
    </row>
    <row r="11" spans="1:3" ht="14.25">
      <c r="A11" s="14">
        <v>2</v>
      </c>
      <c r="B11" s="14" t="s">
        <v>8</v>
      </c>
      <c r="C11" s="15">
        <v>11.27</v>
      </c>
    </row>
    <row r="12" spans="1:3" ht="13.5" thickBot="1">
      <c r="A12" s="16"/>
      <c r="B12" s="16" t="s">
        <v>9</v>
      </c>
      <c r="C12" s="17">
        <f>C10*C11*12</f>
        <v>41924.399999999994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6439.94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6439.94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39.59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1390.01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7869.54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2599.67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901.75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92.37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92.37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2889.99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96.77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1425.2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17.6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145.16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13.2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862.16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307.91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9444.14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9940.85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2538.09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87.98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123.17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422.28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13112.36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2841.6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96.77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637.82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3576.19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4794.65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255.13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5049.78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39052.01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2436.91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435.48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41924.399999999994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1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3012.134188971844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181.1</v>
      </c>
    </row>
    <row r="11" spans="1:3" ht="14.25">
      <c r="A11" s="14">
        <v>2</v>
      </c>
      <c r="B11" s="14" t="s">
        <v>8</v>
      </c>
      <c r="C11" s="15">
        <v>11.27</v>
      </c>
    </row>
    <row r="12" spans="1:3" ht="13.5" thickBot="1">
      <c r="A12" s="16"/>
      <c r="B12" s="16" t="s">
        <v>9</v>
      </c>
      <c r="C12" s="17">
        <f>C10*C11*12</f>
        <v>24491.964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960.48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960.48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1796.34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623.1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63.83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63.83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1996.94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66.87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984.79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12.16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100.3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9.12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595.74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212.76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6525.78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6869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1753.79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60.79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85.11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291.79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9060.48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1963.51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66.87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440.73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2471.11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3313.04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176.29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3489.33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22507.18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1683.88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300.91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24491.964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1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1124.0322050207587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126.099999999999</v>
      </c>
    </row>
    <row r="11" spans="1:3" ht="14.25">
      <c r="A11" s="14">
        <v>2</v>
      </c>
      <c r="B11" s="14" t="s">
        <v>8</v>
      </c>
      <c r="C11" s="15">
        <v>6.039927404718694</v>
      </c>
    </row>
    <row r="12" spans="1:3" ht="13.5" thickBot="1">
      <c r="A12" s="16"/>
      <c r="B12" s="16" t="s">
        <v>9</v>
      </c>
      <c r="C12" s="17">
        <f>C10*C11*12</f>
        <v>9139.618148820255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358.42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358.42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670.34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232.52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23.82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23.82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745.2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24.95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367.49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4.54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37.43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3.4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222.31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79.4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2435.21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2563.29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654.46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22.68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31.76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108.89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3381.08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732.72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24.95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164.46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922.14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1236.32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65.79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1302.11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8398.96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628.37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112.29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9139.618148820255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1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28611.702649764433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2034.7</v>
      </c>
    </row>
    <row r="11" spans="1:3" ht="14.25">
      <c r="A11" s="14">
        <v>2</v>
      </c>
      <c r="B11" s="14" t="s">
        <v>8</v>
      </c>
      <c r="C11" s="15">
        <v>11.270025065120164</v>
      </c>
    </row>
    <row r="12" spans="1:3" ht="13.5" thickBot="1">
      <c r="A12" s="16"/>
      <c r="B12" s="16" t="s">
        <v>9</v>
      </c>
      <c r="C12" s="17">
        <f>C10*C11*12</f>
        <v>275173.44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42268.98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42268.98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259.84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9123.41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51652.24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17063.08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5918.67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606.3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606.3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18968.61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635.17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9354.38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115.49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952.76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86.61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5658.82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2021.01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61987.21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65247.39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16658.88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577.43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808.4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2771.67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86063.77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18651.02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635.17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4186.37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23472.57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31469.99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1674.55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33144.54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256320.32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15994.84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2858.28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275173.44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1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4078.273346967952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245.2</v>
      </c>
    </row>
    <row r="11" spans="1:3" ht="14.25">
      <c r="A11" s="14">
        <v>2</v>
      </c>
      <c r="B11" s="14" t="s">
        <v>8</v>
      </c>
      <c r="C11" s="15">
        <v>11.27</v>
      </c>
    </row>
    <row r="12" spans="1:3" ht="13.5" thickBot="1">
      <c r="A12" s="16"/>
      <c r="B12" s="16" t="s">
        <v>9</v>
      </c>
      <c r="C12" s="17">
        <f>C10*C11*12</f>
        <v>33160.848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1300.44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1300.44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2432.15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843.64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86.42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86.42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2703.76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90.54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1333.36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16.46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135.81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12.35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806.6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288.07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8835.57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9300.27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2374.53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82.31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115.23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395.07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12267.41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2658.49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90.54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596.72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3345.75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4485.69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238.69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4724.38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30473.55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2279.88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407.42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33160.848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1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4632.102456779214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278.5</v>
      </c>
    </row>
    <row r="11" spans="1:3" ht="14.25">
      <c r="A11" s="14">
        <v>2</v>
      </c>
      <c r="B11" s="14" t="s">
        <v>8</v>
      </c>
      <c r="C11" s="15">
        <v>11.2699245418613</v>
      </c>
    </row>
    <row r="12" spans="1:3" ht="13.5" thickBot="1">
      <c r="A12" s="16"/>
      <c r="B12" s="16" t="s">
        <v>9</v>
      </c>
      <c r="C12" s="17">
        <f>C10*C11*12</f>
        <v>37664.087818900465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1477.04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1477.04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2762.43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958.2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98.16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98.16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3070.93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102.83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1514.43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18.7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154.25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14.02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916.14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327.19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10035.44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10563.25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2697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93.48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130.88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448.72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13933.33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3019.51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102.83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677.75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3800.1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5094.85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271.1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5365.95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34611.85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2589.49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462.74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37664.087818900465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1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4687.007223452999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281.8</v>
      </c>
    </row>
    <row r="11" spans="1:3" ht="14.25">
      <c r="A11" s="14">
        <v>2</v>
      </c>
      <c r="B11" s="14" t="s">
        <v>8</v>
      </c>
      <c r="C11" s="15">
        <v>11.26996805111821</v>
      </c>
    </row>
    <row r="12" spans="1:3" ht="13.5" thickBot="1">
      <c r="A12" s="16"/>
      <c r="B12" s="16" t="s">
        <v>9</v>
      </c>
      <c r="C12" s="17">
        <f>C10*C11*12</f>
        <v>38110.52396166134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1494.55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1494.55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2795.18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969.56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99.32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99.32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3107.33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104.05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1532.38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18.92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156.08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14.19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927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331.07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10154.39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10688.46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2728.96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94.59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132.43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454.04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14098.48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3055.3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104.05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685.79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3845.14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5155.23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274.32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5429.55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35022.11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2620.18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468.23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38110.52396166134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13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4721.950291060762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71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283.899999999999</v>
      </c>
    </row>
    <row r="11" spans="1:3" ht="14.25">
      <c r="A11" s="14">
        <v>2</v>
      </c>
      <c r="B11" s="14" t="s">
        <v>8</v>
      </c>
      <c r="C11" s="15">
        <v>11.27000397298371</v>
      </c>
    </row>
    <row r="12" spans="1:3" ht="13.5" thickBot="1">
      <c r="A12" s="16"/>
      <c r="B12" s="16" t="s">
        <v>9</v>
      </c>
      <c r="C12" s="17">
        <f>C10*C11*12</f>
        <v>38394.649535160774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1505.69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1505.69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2816.02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976.79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100.06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100.06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3130.5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104.83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1543.81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19.06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157.24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14.29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933.91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333.54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10230.1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10768.14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2749.31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95.3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133.42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457.42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14203.59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3078.08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104.83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690.9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3873.81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5193.67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276.36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5470.03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35283.21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2639.72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471.72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38394.649535160774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12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956.463958937294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70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107.3</v>
      </c>
    </row>
    <row r="11" spans="1:3" ht="14.25">
      <c r="A11" s="14">
        <v>2</v>
      </c>
      <c r="B11" s="14" t="s">
        <v>8</v>
      </c>
      <c r="C11" s="15">
        <v>6.04</v>
      </c>
    </row>
    <row r="12" spans="1:3" ht="13.5" thickBot="1">
      <c r="A12" s="16"/>
      <c r="B12" s="16" t="s">
        <v>9</v>
      </c>
      <c r="C12" s="17">
        <f>C10*C11*12</f>
        <v>7777.103999999999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304.99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304.99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570.4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197.86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20.27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20.27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634.1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21.23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312.71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3.86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31.85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189.17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67.56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2072.18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2181.16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556.89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19.3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27.02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92.65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2877.04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623.49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21.23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139.95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784.67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1052.01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55.98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1107.99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7146.86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534.69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95.55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7777.103999999999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1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1425.5502433023612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104.2</v>
      </c>
    </row>
    <row r="11" spans="1:3" ht="14.25">
      <c r="A11" s="14">
        <v>2</v>
      </c>
      <c r="B11" s="14" t="s">
        <v>8</v>
      </c>
      <c r="C11" s="15">
        <v>9.270066730219256</v>
      </c>
    </row>
    <row r="12" spans="1:3" ht="13.5" thickBot="1">
      <c r="A12" s="16"/>
      <c r="B12" s="16" t="s">
        <v>9</v>
      </c>
      <c r="C12" s="17">
        <f>C10*C11*12</f>
        <v>11591.291439466157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454.56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454.56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850.15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294.89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30.21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30.21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945.09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31.65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466.07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5.75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47.47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4.32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281.95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100.69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3088.45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3250.89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830.01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28.77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40.28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138.1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4288.04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929.27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31.65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208.58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1169.5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1567.96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83.43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1651.39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10651.95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796.93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142.41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11591.291439466157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Лист1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1506.2611641713856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110.099999999999</v>
      </c>
    </row>
    <row r="11" spans="1:3" ht="14.25">
      <c r="A11" s="14">
        <v>2</v>
      </c>
      <c r="B11" s="14" t="s">
        <v>8</v>
      </c>
      <c r="C11" s="15">
        <v>9.270027247956405</v>
      </c>
    </row>
    <row r="12" spans="1:3" ht="13.5" thickBot="1">
      <c r="A12" s="16"/>
      <c r="B12" s="16" t="s">
        <v>9</v>
      </c>
      <c r="C12" s="17">
        <f>C10*C11*12</f>
        <v>12247.55999999989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480.3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480.3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898.28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311.59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31.92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31.92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998.6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33.44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492.46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6.08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50.16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4.56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297.91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106.4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3263.31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3434.94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877.01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30.4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42.56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145.91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4530.82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981.88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33.44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220.39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1235.71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1656.74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88.16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1744.89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11255.04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842.05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150.47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12247.55999999989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2607.968930609478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139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156.8</v>
      </c>
    </row>
    <row r="11" spans="1:3" ht="14.25">
      <c r="A11" s="14">
        <v>2</v>
      </c>
      <c r="B11" s="14" t="s">
        <v>8</v>
      </c>
      <c r="C11" s="15">
        <v>11.270012706480305</v>
      </c>
    </row>
    <row r="12" spans="1:3" ht="13.5" thickBot="1">
      <c r="A12" s="16"/>
      <c r="B12" s="16" t="s">
        <v>9</v>
      </c>
      <c r="C12" s="17">
        <f>C10*C11*12</f>
        <v>21205.65590851334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831.6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831.6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1555.31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539.49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55.26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55.26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1729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57.9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852.66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10.53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86.84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7.89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515.8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184.22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5650.16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5947.33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1518.46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52.63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73.69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252.64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7844.75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1700.05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57.9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381.59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2139.53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2868.5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152.64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3021.14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19487.19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1457.94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260.53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21205.65590851334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 codeName="Лист9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1738.8319186022813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67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127.099999999999</v>
      </c>
    </row>
    <row r="11" spans="1:3" ht="14.25">
      <c r="A11" s="14">
        <v>2</v>
      </c>
      <c r="B11" s="14" t="s">
        <v>8</v>
      </c>
      <c r="C11" s="15">
        <v>9.270007892659827</v>
      </c>
    </row>
    <row r="12" spans="1:3" ht="13.5" thickBot="1">
      <c r="A12" s="16"/>
      <c r="B12" s="16" t="s">
        <v>9</v>
      </c>
      <c r="C12" s="17">
        <f>C10*C11*12</f>
        <v>14138.616037884656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554.46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554.46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1036.98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359.7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36.85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36.85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1152.79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38.6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568.5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7.02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57.9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5.26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343.91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122.82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3767.18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3965.31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1012.42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35.09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49.13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168.44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5230.39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1133.49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38.6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254.42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1426.51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1912.54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101.77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2014.31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12992.85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972.06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173.71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14138.616037884656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Лист8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2539.6268962709873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66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230.199999999999</v>
      </c>
    </row>
    <row r="11" spans="1:3" ht="14.25">
      <c r="A11" s="14">
        <v>2</v>
      </c>
      <c r="B11" s="14" t="s">
        <v>8</v>
      </c>
      <c r="C11" s="15">
        <v>7.475369244135535</v>
      </c>
    </row>
    <row r="12" spans="1:3" ht="13.5" thickBot="1">
      <c r="A12" s="16"/>
      <c r="B12" s="16" t="s">
        <v>9</v>
      </c>
      <c r="C12" s="17">
        <f>C10*C11*12</f>
        <v>20649.95999999991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809.81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809.81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1514.55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525.35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53.82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53.82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1683.69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56.38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830.31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10.25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84.57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7.69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502.29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179.39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5502.1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5791.48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1478.67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51.25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71.76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246.02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7639.18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1655.5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56.38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371.59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2083.47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2793.33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148.64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2941.97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18976.52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1419.73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253.71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20649.95999999991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Лист7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2224.582033670017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65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213.5</v>
      </c>
    </row>
    <row r="11" spans="1:3" ht="14.25">
      <c r="A11" s="14">
        <v>2</v>
      </c>
      <c r="B11" s="14" t="s">
        <v>8</v>
      </c>
      <c r="C11" s="15">
        <v>7.06022589753933</v>
      </c>
    </row>
    <row r="12" spans="1:3" ht="13.5" thickBot="1">
      <c r="A12" s="16"/>
      <c r="B12" s="16" t="s">
        <v>9</v>
      </c>
      <c r="C12" s="17">
        <f>C10*C11*12</f>
        <v>18088.298749495763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709.35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709.35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1326.67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460.18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47.14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47.14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1474.82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49.39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727.31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8.98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74.08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6.73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439.98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157.13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4819.55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5073.03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1295.24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44.9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62.85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215.5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6691.52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1450.13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49.39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325.49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1825.01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2446.82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130.2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2577.01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16622.45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1243.61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222.23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18088.298749495763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Лист6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985.0134690079873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64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72</v>
      </c>
    </row>
    <row r="11" spans="1:3" ht="14.25">
      <c r="A11" s="14">
        <v>2</v>
      </c>
      <c r="B11" s="14" t="s">
        <v>8</v>
      </c>
      <c r="C11" s="15">
        <v>9.269957081545064</v>
      </c>
    </row>
    <row r="12" spans="1:3" ht="13.5" thickBot="1">
      <c r="A12" s="16"/>
      <c r="B12" s="16" t="s">
        <v>9</v>
      </c>
      <c r="C12" s="17">
        <f>C10*C11*12</f>
        <v>8009.242918454935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314.09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314.09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587.43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203.76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20.87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20.87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653.03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21.87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322.04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3.98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32.8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2.98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194.82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69.58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2134.03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2246.27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573.51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19.88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27.83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95.42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2962.91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642.1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21.87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144.12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808.09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1083.42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57.65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1141.07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7360.19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550.65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98.4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8009.242918454935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Лист5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893.1807972836815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63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100.2</v>
      </c>
    </row>
    <row r="11" spans="1:3" ht="14.25">
      <c r="A11" s="14">
        <v>2</v>
      </c>
      <c r="B11" s="14" t="s">
        <v>8</v>
      </c>
      <c r="C11" s="15">
        <v>6.040038498556303</v>
      </c>
    </row>
    <row r="12" spans="1:3" ht="13.5" thickBot="1">
      <c r="A12" s="16"/>
      <c r="B12" s="16" t="s">
        <v>9</v>
      </c>
      <c r="C12" s="17">
        <f>C10*C11*12</f>
        <v>7262.542290664099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284.81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284.81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532.66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184.76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18.93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18.93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592.15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19.83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292.02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3.61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29.74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2.7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176.65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63.09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1935.07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2036.85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520.05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18.03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25.24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86.52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2686.68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582.23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19.83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130.69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732.75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982.41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52.27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1034.68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6674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499.32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89.23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7262.542290664099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Лист4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0</v>
      </c>
      <c r="C1" s="2">
        <f>((C12))/(9.96925933400647+0.351745711402624*(A1-1)+1.48641372351202*(B1-1))</f>
        <v>1334.4116534152447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2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149.7</v>
      </c>
    </row>
    <row r="11" spans="1:3" ht="14.25">
      <c r="A11" s="14">
        <v>2</v>
      </c>
      <c r="B11" s="14" t="s">
        <v>8</v>
      </c>
      <c r="C11" s="15">
        <v>6.039988009592326</v>
      </c>
    </row>
    <row r="12" spans="1:3" ht="13.5" thickBot="1">
      <c r="A12" s="16"/>
      <c r="B12" s="16" t="s">
        <v>9</v>
      </c>
      <c r="C12" s="17">
        <f>C10*C11*12</f>
        <v>10850.234460431653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0</v>
      </c>
      <c r="D17" s="31">
        <f>IF(B1=0,0,1.47733198789102)</f>
        <v>0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0</v>
      </c>
      <c r="D19" s="32">
        <f>D17+D18</f>
        <v>0</v>
      </c>
    </row>
    <row r="20" spans="1:4" ht="12.75">
      <c r="A20" s="28"/>
      <c r="B20" s="29" t="s">
        <v>17</v>
      </c>
      <c r="C20" s="30">
        <f>ROUND(C1*D20,2)</f>
        <v>0</v>
      </c>
      <c r="D20" s="31">
        <f>IF(B1=0,0,0.009081735621)</f>
        <v>0</v>
      </c>
    </row>
    <row r="21" spans="1:4" ht="12.75">
      <c r="A21" s="33"/>
      <c r="B21" s="34" t="s">
        <v>18</v>
      </c>
      <c r="C21" s="30">
        <f>ROUND(C1*D21,2)</f>
        <v>425.5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425.5</v>
      </c>
      <c r="D22" s="32">
        <f>D17+D18+D20+D21</f>
        <v>0.318869828456105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795.8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276.04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28.28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28.28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884.67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29.62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436.28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5.39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44.44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4.04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263.92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94.26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2891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3043.05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776.95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26.93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37.7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129.27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4013.9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869.86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29.62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195.25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1094.73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1467.72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78.1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1545.82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9970.95</v>
      </c>
      <c r="D65" s="41">
        <f>SUM(D22,D36,D51,D58,D63,D64)</f>
        <v>7.472169525731585</v>
      </c>
    </row>
    <row r="66" spans="1:4" ht="13.5" thickBot="1">
      <c r="A66" s="66"/>
      <c r="B66" s="66" t="s">
        <v>60</v>
      </c>
      <c r="C66" s="67">
        <f>ROUND(C1*D66,2)</f>
        <v>745.98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133.31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10850.234460431653</v>
      </c>
      <c r="D68" s="41">
        <f>SUM(D22,D36,D51,D58,D63,D66,D67)</f>
        <v>8.131099899091828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0"/>
  <dimension ref="A1:E68"/>
  <sheetViews>
    <sheetView workbookViewId="0" topLeftCell="A1">
      <selection activeCell="A1" sqref="A1"/>
    </sheetView>
  </sheetViews>
  <sheetFormatPr defaultColWidth="9.00390625" defaultRowHeight="12.75"/>
  <cols>
    <col min="2" max="2" width="52.00390625" style="0" bestFit="1" customWidth="1"/>
    <col min="3" max="3" width="15.00390625" style="0" bestFit="1" customWidth="1"/>
    <col min="4" max="4" width="23.00390625" style="0" hidden="1" customWidth="1"/>
  </cols>
  <sheetData>
    <row r="1" spans="1:3" ht="12.75">
      <c r="A1" s="1">
        <v>0</v>
      </c>
      <c r="B1" s="1">
        <v>1</v>
      </c>
      <c r="C1" s="2">
        <f>((C12))/(9.96925933400647+0.351745711402624*(A1-1)+1.48641372351202*(B1-1))</f>
        <v>6547.216960438771</v>
      </c>
    </row>
    <row r="3" spans="1:3" ht="15">
      <c r="A3" s="3" t="s">
        <v>0</v>
      </c>
      <c r="B3" s="3"/>
      <c r="C3" s="3"/>
    </row>
    <row r="4" spans="1:5" ht="15">
      <c r="A4" s="4" t="s">
        <v>1</v>
      </c>
      <c r="B4" s="4"/>
      <c r="C4" s="4"/>
      <c r="D4" s="5"/>
      <c r="E4" s="6"/>
    </row>
    <row r="5" spans="1:3" ht="15">
      <c r="A5" s="7" t="s">
        <v>138</v>
      </c>
      <c r="B5" s="7"/>
      <c r="C5" s="7"/>
    </row>
    <row r="8" spans="1:3" ht="12.75">
      <c r="A8" s="8" t="s">
        <v>3</v>
      </c>
      <c r="B8" s="8" t="s">
        <v>4</v>
      </c>
      <c r="C8" s="8" t="s">
        <v>5</v>
      </c>
    </row>
    <row r="9" spans="1:3" ht="13.5" thickBot="1">
      <c r="A9" s="9" t="s">
        <v>6</v>
      </c>
      <c r="B9" s="10"/>
      <c r="C9" s="11"/>
    </row>
    <row r="10" spans="1:3" ht="14.25">
      <c r="A10" s="12">
        <v>1</v>
      </c>
      <c r="B10" s="12" t="s">
        <v>7</v>
      </c>
      <c r="C10" s="13">
        <v>465.6</v>
      </c>
    </row>
    <row r="11" spans="1:3" ht="14.25">
      <c r="A11" s="14">
        <v>2</v>
      </c>
      <c r="B11" s="14" t="s">
        <v>8</v>
      </c>
      <c r="C11" s="15">
        <v>11.270036567003656</v>
      </c>
    </row>
    <row r="12" spans="1:3" ht="13.5" thickBot="1">
      <c r="A12" s="16"/>
      <c r="B12" s="16" t="s">
        <v>9</v>
      </c>
      <c r="C12" s="17">
        <f>C10*C11*12</f>
        <v>62967.94830716283</v>
      </c>
    </row>
    <row r="13" spans="1:3" ht="12.75" hidden="1">
      <c r="A13" s="18"/>
      <c r="B13" s="18"/>
      <c r="C13" s="19"/>
    </row>
    <row r="14" spans="1:3" ht="13.5" thickBot="1">
      <c r="A14" s="9" t="s">
        <v>10</v>
      </c>
      <c r="B14" s="20"/>
      <c r="C14" s="21"/>
    </row>
    <row r="15" spans="1:3" ht="13.5" thickBot="1">
      <c r="A15" s="22">
        <v>1</v>
      </c>
      <c r="B15" s="23" t="s">
        <v>11</v>
      </c>
      <c r="C15" s="24"/>
    </row>
    <row r="16" spans="1:3" ht="12.75">
      <c r="A16" s="25" t="s">
        <v>12</v>
      </c>
      <c r="B16" s="26" t="s">
        <v>13</v>
      </c>
      <c r="C16" s="27"/>
    </row>
    <row r="17" spans="1:4" ht="12.75">
      <c r="A17" s="28"/>
      <c r="B17" s="29" t="s">
        <v>14</v>
      </c>
      <c r="C17" s="30">
        <f>ROUND(C1*D17,2)</f>
        <v>9672.41</v>
      </c>
      <c r="D17" s="31">
        <f>IF(B1=0,0,1.47733198789102)</f>
        <v>1.47733198789102</v>
      </c>
    </row>
    <row r="18" spans="1:4" ht="12.75">
      <c r="A18" s="28"/>
      <c r="B18" s="29" t="s">
        <v>15</v>
      </c>
      <c r="C18" s="30">
        <f>ROUND(C1*D18,2)</f>
        <v>0</v>
      </c>
      <c r="D18" s="32">
        <f>IF(A1=0,0,0.351745711402624)</f>
        <v>0</v>
      </c>
    </row>
    <row r="19" spans="1:4" ht="12.75">
      <c r="A19" s="28"/>
      <c r="B19" s="29" t="s">
        <v>16</v>
      </c>
      <c r="C19" s="30">
        <f>ROUND(C1*D19,2)</f>
        <v>9672.41</v>
      </c>
      <c r="D19" s="32">
        <f>D17+D18</f>
        <v>1.47733198789102</v>
      </c>
    </row>
    <row r="20" spans="1:4" ht="12.75">
      <c r="A20" s="28"/>
      <c r="B20" s="29" t="s">
        <v>17</v>
      </c>
      <c r="C20" s="30">
        <f>ROUND(C1*D20,2)</f>
        <v>59.46</v>
      </c>
      <c r="D20" s="31">
        <f>IF(B1=0,0,0.009081735621)</f>
        <v>0.009081735621</v>
      </c>
    </row>
    <row r="21" spans="1:4" ht="12.75">
      <c r="A21" s="33"/>
      <c r="B21" s="34" t="s">
        <v>18</v>
      </c>
      <c r="C21" s="30">
        <f>ROUND(C1*D21,2)</f>
        <v>2087.71</v>
      </c>
      <c r="D21" s="32">
        <v>0.318869828456105</v>
      </c>
    </row>
    <row r="22" spans="1:4" ht="13.5" thickBot="1">
      <c r="A22" s="35"/>
      <c r="B22" s="36" t="s">
        <v>19</v>
      </c>
      <c r="C22" s="37">
        <f>ROUND(C1*D22,2)</f>
        <v>11819.58</v>
      </c>
      <c r="D22" s="32">
        <f>D17+D18+D20+D21</f>
        <v>1.8052835519681252</v>
      </c>
    </row>
    <row r="23" spans="1:4" ht="12.75">
      <c r="A23" s="38" t="s">
        <v>20</v>
      </c>
      <c r="B23" s="39" t="s">
        <v>21</v>
      </c>
      <c r="C23" s="40"/>
      <c r="D23" s="41">
        <v>0</v>
      </c>
    </row>
    <row r="24" spans="1:4" ht="12.75">
      <c r="A24" s="42"/>
      <c r="B24" s="42" t="s">
        <v>22</v>
      </c>
      <c r="C24" s="30">
        <f>ROUND(C1*D24,2)</f>
        <v>3904.55</v>
      </c>
      <c r="D24" s="41">
        <v>0.596367305751766</v>
      </c>
    </row>
    <row r="25" spans="1:4" ht="12.75">
      <c r="A25" s="29"/>
      <c r="B25" s="43" t="s">
        <v>23</v>
      </c>
      <c r="C25" s="30">
        <f>ROUND(C1*D25,2)</f>
        <v>1354.37</v>
      </c>
      <c r="D25" s="41">
        <v>0.20686175580222</v>
      </c>
    </row>
    <row r="26" spans="1:4" ht="12.75">
      <c r="A26" s="29"/>
      <c r="B26" s="34" t="s">
        <v>24</v>
      </c>
      <c r="C26" s="30">
        <f>ROUND(C1*D26,2)</f>
        <v>138.74</v>
      </c>
      <c r="D26" s="41">
        <v>0.02119071644803229</v>
      </c>
    </row>
    <row r="27" spans="1:4" ht="12.75">
      <c r="A27" s="29"/>
      <c r="B27" s="44" t="s">
        <v>23</v>
      </c>
      <c r="C27" s="30">
        <f>ROUND(C1*D27,2)</f>
        <v>138.74</v>
      </c>
      <c r="D27" s="41">
        <v>0.02119071644803229</v>
      </c>
    </row>
    <row r="28" spans="1:4" ht="12.75">
      <c r="A28" s="29"/>
      <c r="B28" s="29" t="s">
        <v>25</v>
      </c>
      <c r="C28" s="30">
        <f>ROUND(C1*D28,2)</f>
        <v>4340.59</v>
      </c>
      <c r="D28" s="41">
        <v>0.6629667003027246</v>
      </c>
    </row>
    <row r="29" spans="1:4" ht="12.75">
      <c r="A29" s="29"/>
      <c r="B29" s="29" t="s">
        <v>26</v>
      </c>
      <c r="C29" s="30">
        <f>ROUND(C1*D29,2)</f>
        <v>145.35</v>
      </c>
      <c r="D29" s="41">
        <v>0.022199798183652877</v>
      </c>
    </row>
    <row r="30" spans="1:4" ht="12.75">
      <c r="A30" s="29"/>
      <c r="B30" s="29" t="s">
        <v>27</v>
      </c>
      <c r="C30" s="30">
        <f>ROUND(C1*D30,2)</f>
        <v>2140.56</v>
      </c>
      <c r="D30" s="41">
        <v>0.32694248234106965</v>
      </c>
    </row>
    <row r="31" spans="1:4" ht="12.75">
      <c r="A31" s="29"/>
      <c r="B31" s="29" t="s">
        <v>28</v>
      </c>
      <c r="C31" s="30">
        <f>ROUND(C1*D31,2)</f>
        <v>26.43</v>
      </c>
      <c r="D31" s="41">
        <v>0.004036326942482341</v>
      </c>
    </row>
    <row r="32" spans="1:4" ht="12.75">
      <c r="A32" s="29"/>
      <c r="B32" s="29" t="s">
        <v>29</v>
      </c>
      <c r="C32" s="30">
        <f>ROUND(C1*D32,2)</f>
        <v>218.02</v>
      </c>
      <c r="D32" s="41">
        <v>0.033299697275479316</v>
      </c>
    </row>
    <row r="33" spans="1:4" ht="12.75">
      <c r="A33" s="29"/>
      <c r="B33" s="29" t="s">
        <v>30</v>
      </c>
      <c r="C33" s="30">
        <f>ROUND(C1*D33,2)</f>
        <v>19.82</v>
      </c>
      <c r="D33" s="41">
        <v>0.003027245206861756</v>
      </c>
    </row>
    <row r="34" spans="1:4" ht="12.75">
      <c r="A34" s="45"/>
      <c r="B34" s="45" t="s">
        <v>31</v>
      </c>
      <c r="C34" s="30">
        <f>ROUND(C1*D34,2)</f>
        <v>1294.91</v>
      </c>
      <c r="D34" s="41">
        <v>0.19778002018163474</v>
      </c>
    </row>
    <row r="35" spans="1:4" ht="12.75">
      <c r="A35" s="45"/>
      <c r="B35" s="45" t="s">
        <v>32</v>
      </c>
      <c r="C35" s="30">
        <f>ROUND(C1*D35,2)</f>
        <v>462.47</v>
      </c>
      <c r="D35" s="41">
        <v>0.07063572149344098</v>
      </c>
    </row>
    <row r="36" spans="1:4" ht="13.5" thickBot="1">
      <c r="A36" s="35"/>
      <c r="B36" s="46" t="s">
        <v>19</v>
      </c>
      <c r="C36" s="37">
        <f>ROUND(C1*D36,2)</f>
        <v>14184.54</v>
      </c>
      <c r="D36" s="41">
        <v>2.166498486377397</v>
      </c>
    </row>
    <row r="37" spans="1:4" ht="12.75">
      <c r="A37" s="38" t="s">
        <v>33</v>
      </c>
      <c r="B37" s="39" t="s">
        <v>34</v>
      </c>
      <c r="C37" s="47"/>
      <c r="D37" s="41">
        <v>0</v>
      </c>
    </row>
    <row r="38" spans="1:4" ht="12.75">
      <c r="A38" s="42"/>
      <c r="B38" s="29" t="s">
        <v>35</v>
      </c>
      <c r="C38" s="48">
        <v>0</v>
      </c>
      <c r="D38" s="41">
        <v>0</v>
      </c>
    </row>
    <row r="39" spans="1:4" ht="12.75">
      <c r="A39" s="29"/>
      <c r="B39" s="29" t="s">
        <v>36</v>
      </c>
      <c r="C39" s="48">
        <v>0</v>
      </c>
      <c r="D39" s="41">
        <v>0</v>
      </c>
    </row>
    <row r="40" spans="1:4" ht="12.75">
      <c r="A40" s="29"/>
      <c r="B40" s="29" t="s">
        <v>37</v>
      </c>
      <c r="C40" s="48">
        <v>0</v>
      </c>
      <c r="D40" s="41">
        <v>0</v>
      </c>
    </row>
    <row r="41" spans="1:4" ht="12.75">
      <c r="A41" s="45"/>
      <c r="B41" s="45" t="s">
        <v>38</v>
      </c>
      <c r="C41" s="48">
        <v>0</v>
      </c>
      <c r="D41" s="41">
        <v>0</v>
      </c>
    </row>
    <row r="42" spans="1:4" ht="13.5" thickBot="1">
      <c r="A42" s="46"/>
      <c r="B42" s="46" t="s">
        <v>19</v>
      </c>
      <c r="C42" s="49">
        <f>SUM(C38:C41)</f>
        <v>0</v>
      </c>
      <c r="D42" s="41">
        <v>0</v>
      </c>
    </row>
    <row r="43" spans="1:4" ht="12.75">
      <c r="A43" s="50" t="s">
        <v>39</v>
      </c>
      <c r="B43" s="51" t="s">
        <v>40</v>
      </c>
      <c r="C43" s="52"/>
      <c r="D43" s="41">
        <v>0</v>
      </c>
    </row>
    <row r="44" spans="1:4" ht="12.75">
      <c r="A44" s="42"/>
      <c r="B44" s="42" t="s">
        <v>41</v>
      </c>
      <c r="C44" s="53"/>
      <c r="D44" s="41">
        <v>0</v>
      </c>
    </row>
    <row r="45" spans="1:4" ht="12.75">
      <c r="A45" s="29"/>
      <c r="B45" s="29" t="s">
        <v>42</v>
      </c>
      <c r="C45" s="30">
        <f>ROUND(C1*D45,2)</f>
        <v>14930.56</v>
      </c>
      <c r="D45" s="41">
        <v>2.280443995963673</v>
      </c>
    </row>
    <row r="46" spans="1:4" ht="12.75" hidden="1">
      <c r="A46" s="29"/>
      <c r="B46" s="34" t="s">
        <v>43</v>
      </c>
      <c r="C46" s="30">
        <f>ROUND(C1*D46,2)</f>
        <v>0</v>
      </c>
      <c r="D46" s="41">
        <v>0</v>
      </c>
    </row>
    <row r="47" spans="1:4" ht="12.75">
      <c r="A47" s="29"/>
      <c r="B47" s="29" t="s">
        <v>44</v>
      </c>
      <c r="C47" s="30">
        <f>ROUND(C1*D47,2)</f>
        <v>3812.05</v>
      </c>
      <c r="D47" s="41">
        <v>0.5822401614530778</v>
      </c>
    </row>
    <row r="48" spans="1:4" ht="12.75">
      <c r="A48" s="29"/>
      <c r="B48" s="29" t="s">
        <v>45</v>
      </c>
      <c r="C48" s="30">
        <f>ROUND(C1*D48,2)</f>
        <v>132.13</v>
      </c>
      <c r="D48" s="41">
        <v>0.020181634712411706</v>
      </c>
    </row>
    <row r="49" spans="1:4" ht="12.75">
      <c r="A49" s="29"/>
      <c r="B49" s="29" t="s">
        <v>46</v>
      </c>
      <c r="C49" s="30">
        <f>ROUND(C1*D49,2)</f>
        <v>184.99</v>
      </c>
      <c r="D49" s="41">
        <v>0.02825428859737639</v>
      </c>
    </row>
    <row r="50" spans="1:4" ht="12.75">
      <c r="A50" s="29"/>
      <c r="B50" s="29" t="s">
        <v>47</v>
      </c>
      <c r="C50" s="30">
        <f>ROUND(C1*D50,2)</f>
        <v>634.24</v>
      </c>
      <c r="D50" s="41">
        <v>0.0968718466195762</v>
      </c>
    </row>
    <row r="51" spans="1:4" ht="13.5" thickBot="1">
      <c r="A51" s="35"/>
      <c r="B51" s="46" t="s">
        <v>19</v>
      </c>
      <c r="C51" s="37">
        <f>ROUND(C1*D51,2)</f>
        <v>19693.98</v>
      </c>
      <c r="D51" s="41">
        <v>3.007991927346115</v>
      </c>
    </row>
    <row r="52" spans="1:4" ht="12.75">
      <c r="A52" s="54" t="s">
        <v>48</v>
      </c>
      <c r="B52" s="26" t="s">
        <v>49</v>
      </c>
      <c r="C52" s="55"/>
      <c r="D52" s="41">
        <v>0</v>
      </c>
    </row>
    <row r="53" spans="1:4" ht="12.75">
      <c r="A53" s="56"/>
      <c r="B53" s="57" t="s">
        <v>50</v>
      </c>
      <c r="C53" s="58">
        <f>ROUND(C1*D53,2)</f>
        <v>4267.91</v>
      </c>
      <c r="D53" s="41">
        <v>0.6518668012108982</v>
      </c>
    </row>
    <row r="54" spans="1:4" ht="12.75" hidden="1">
      <c r="A54" s="59"/>
      <c r="B54" s="29" t="s">
        <v>43</v>
      </c>
      <c r="C54" s="30">
        <f>ROUND(C1*D54,2)</f>
        <v>0</v>
      </c>
      <c r="D54" s="41">
        <v>0</v>
      </c>
    </row>
    <row r="55" spans="1:4" ht="12.75">
      <c r="A55" s="29"/>
      <c r="B55" s="29" t="s">
        <v>51</v>
      </c>
      <c r="C55" s="30">
        <f>ROUND(C1*D55,2)</f>
        <v>145.35</v>
      </c>
      <c r="D55" s="41">
        <v>0.022199798183652877</v>
      </c>
    </row>
    <row r="56" spans="1:4" ht="12.75">
      <c r="A56" s="29"/>
      <c r="B56" s="29" t="s">
        <v>52</v>
      </c>
      <c r="C56" s="30">
        <f>ROUND(C1*D56,2)</f>
        <v>957.97</v>
      </c>
      <c r="D56" s="41">
        <v>0.14631685166498487</v>
      </c>
    </row>
    <row r="57" spans="1:4" ht="12.75">
      <c r="A57" s="29"/>
      <c r="B57" s="29" t="s">
        <v>47</v>
      </c>
      <c r="C57" s="30">
        <f>ROUND(C1*D57,2)</f>
        <v>0</v>
      </c>
      <c r="D57" s="41">
        <v>0</v>
      </c>
    </row>
    <row r="58" spans="1:4" ht="13.5" thickBot="1">
      <c r="A58" s="35"/>
      <c r="B58" s="46" t="s">
        <v>19</v>
      </c>
      <c r="C58" s="37">
        <f>ROUND(C1*D58,2)</f>
        <v>5371.23</v>
      </c>
      <c r="D58" s="41">
        <v>0.8203834510595359</v>
      </c>
    </row>
    <row r="59" spans="1:4" ht="12.75">
      <c r="A59" s="38" t="s">
        <v>53</v>
      </c>
      <c r="B59" s="26" t="s">
        <v>54</v>
      </c>
      <c r="C59" s="27"/>
      <c r="D59" s="41">
        <v>0</v>
      </c>
    </row>
    <row r="60" spans="1:4" ht="12.75">
      <c r="A60" s="29"/>
      <c r="B60" s="29" t="s">
        <v>55</v>
      </c>
      <c r="C60" s="30">
        <f>ROUND(C1*D60,2)</f>
        <v>7201.28</v>
      </c>
      <c r="D60" s="41">
        <v>1.099899091826438</v>
      </c>
    </row>
    <row r="61" spans="1:4" ht="12.75" hidden="1">
      <c r="A61" s="29"/>
      <c r="B61" s="29" t="s">
        <v>43</v>
      </c>
      <c r="C61" s="30">
        <f>ROUND(C1*D61,2)</f>
        <v>0</v>
      </c>
      <c r="D61" s="41">
        <v>0</v>
      </c>
    </row>
    <row r="62" spans="1:4" ht="12.75">
      <c r="A62" s="29"/>
      <c r="B62" s="29" t="s">
        <v>56</v>
      </c>
      <c r="C62" s="30">
        <f>ROUND(C1*D62,2)</f>
        <v>383.19</v>
      </c>
      <c r="D62" s="41">
        <v>0.05852674066599395</v>
      </c>
    </row>
    <row r="63" spans="1:4" ht="13.5" thickBot="1">
      <c r="A63" s="35"/>
      <c r="B63" s="46" t="s">
        <v>19</v>
      </c>
      <c r="C63" s="37">
        <f>ROUND(C1*D63,2)</f>
        <v>7584.47</v>
      </c>
      <c r="D63" s="41">
        <v>1.1584258324924321</v>
      </c>
    </row>
    <row r="64" spans="1:4" ht="13.5" thickBot="1">
      <c r="A64" s="60" t="s">
        <v>57</v>
      </c>
      <c r="B64" s="61" t="s">
        <v>58</v>
      </c>
      <c r="C64" s="62">
        <v>0</v>
      </c>
      <c r="D64" s="41">
        <v>0</v>
      </c>
    </row>
    <row r="65" spans="1:4" ht="13.5" thickBot="1">
      <c r="A65" s="63"/>
      <c r="B65" s="64" t="s">
        <v>59</v>
      </c>
      <c r="C65" s="65">
        <f>ROUND(C1*D65,2)</f>
        <v>58653.79</v>
      </c>
      <c r="D65" s="41">
        <f>SUM(D22,D36,D51,D58,D63,D64)</f>
        <v>8.958583249243604</v>
      </c>
    </row>
    <row r="66" spans="1:4" ht="13.5" thickBot="1">
      <c r="A66" s="66"/>
      <c r="B66" s="66" t="s">
        <v>60</v>
      </c>
      <c r="C66" s="67">
        <f>ROUND(C1*D66,2)</f>
        <v>3660.1</v>
      </c>
      <c r="D66" s="41">
        <v>0.5590312815338042</v>
      </c>
    </row>
    <row r="67" spans="1:4" ht="13.5" thickBot="1">
      <c r="A67" s="68"/>
      <c r="B67" s="69" t="s">
        <v>61</v>
      </c>
      <c r="C67" s="67">
        <f>ROUND(C1*D67,2)</f>
        <v>654.06</v>
      </c>
      <c r="D67" s="41">
        <v>0.09989909182643796</v>
      </c>
    </row>
    <row r="68" spans="1:4" ht="13.5" thickBot="1">
      <c r="A68" s="70"/>
      <c r="B68" s="71" t="s">
        <v>62</v>
      </c>
      <c r="C68" s="72">
        <f>C12</f>
        <v>62967.94830716283</v>
      </c>
      <c r="D68" s="41">
        <f>SUM(D22,D36,D51,D58,D63,D66,D67)</f>
        <v>9.617513622603846</v>
      </c>
    </row>
  </sheetData>
  <mergeCells count="11">
    <mergeCell ref="B43:C43"/>
    <mergeCell ref="B52:C52"/>
    <mergeCell ref="B59:C59"/>
    <mergeCell ref="B15:C15"/>
    <mergeCell ref="B16:C16"/>
    <mergeCell ref="B23:C23"/>
    <mergeCell ref="B37:C37"/>
    <mergeCell ref="A3:C3"/>
    <mergeCell ref="A5:C5"/>
    <mergeCell ref="A9:C9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2013-04-01T03:08:23Z</dcterms:created>
  <dcterms:modified xsi:type="dcterms:W3CDTF">2013-04-01T03:09:42Z</dcterms:modified>
  <cp:category/>
  <cp:version/>
  <cp:contentType/>
  <cp:contentStatus/>
</cp:coreProperties>
</file>