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<sst xmlns="http://schemas.openxmlformats.org/spreadsheetml/2006/main" count="846" uniqueCount="206">
  <si>
    <t xml:space="preserve">             " У Т В Е Р Ж Д А Ю"</t>
  </si>
  <si>
    <t xml:space="preserve">                       Директор ООО "ЖКО Строитель"</t>
  </si>
  <si>
    <t>__________________С.Л.Бурукина</t>
  </si>
  <si>
    <t xml:space="preserve">                                                                      ООО "ЖКО Строитель"</t>
  </si>
  <si>
    <t>Эксплуатируемая площадь жилищного фонда</t>
  </si>
  <si>
    <t>Общая площадь жилых помещений</t>
  </si>
  <si>
    <t>Общая площадь нежилых помещений</t>
  </si>
  <si>
    <t>Общая площадь убираемая , в т.ч.</t>
  </si>
  <si>
    <t>Асфальт дворовый</t>
  </si>
  <si>
    <t>Асфальт фасадный</t>
  </si>
  <si>
    <t>Газоны</t>
  </si>
  <si>
    <t>Уборка лестничных клеток</t>
  </si>
  <si>
    <t>Количество проживающих</t>
  </si>
  <si>
    <t xml:space="preserve">№ </t>
  </si>
  <si>
    <t xml:space="preserve">                 Наименование статей</t>
  </si>
  <si>
    <t>1 квартал</t>
  </si>
  <si>
    <t>2 квартал</t>
  </si>
  <si>
    <t>3 квартал</t>
  </si>
  <si>
    <t>4 квартал</t>
  </si>
  <si>
    <t xml:space="preserve">                          Д О Х О Д Ы</t>
  </si>
  <si>
    <t>Реализация услуг по содержанию жилья</t>
  </si>
  <si>
    <t>Платежи арендаторов</t>
  </si>
  <si>
    <t>Платные услуги</t>
  </si>
  <si>
    <t xml:space="preserve">Всего доходов </t>
  </si>
  <si>
    <t xml:space="preserve">                         Р А С Х О Д Ы</t>
  </si>
  <si>
    <t>Себестоимость услуг по содержанию жилищного фонда</t>
  </si>
  <si>
    <t xml:space="preserve">  1.1</t>
  </si>
  <si>
    <t>Благоустройство и санитарная очистка домовладений</t>
  </si>
  <si>
    <t xml:space="preserve">  - дворники </t>
  </si>
  <si>
    <t>Итого заработная плата</t>
  </si>
  <si>
    <t>Начисление на з/плату  14,2 %</t>
  </si>
  <si>
    <t>Спецодежда,инвентарь</t>
  </si>
  <si>
    <t>Преобретение песочно-соляной смеси</t>
  </si>
  <si>
    <t xml:space="preserve">  1.2</t>
  </si>
  <si>
    <t>Содержание домохозяйства</t>
  </si>
  <si>
    <t xml:space="preserve">Вывоз ТБО </t>
  </si>
  <si>
    <t>Электроэнергия  мест общего пользования</t>
  </si>
  <si>
    <t xml:space="preserve">Дератизация  </t>
  </si>
  <si>
    <t xml:space="preserve">Услуги  аварийно-ремонтной службы  </t>
  </si>
  <si>
    <t xml:space="preserve">Техобслуживание вентканалов  </t>
  </si>
  <si>
    <t xml:space="preserve">Обслуживание ВДГО </t>
  </si>
  <si>
    <t xml:space="preserve">  1.3</t>
  </si>
  <si>
    <t>Расходы по содержанию и ремонту лифтового оборудования</t>
  </si>
  <si>
    <t xml:space="preserve">  1.4</t>
  </si>
  <si>
    <t>Текущий ремонт конструктивных элементов зданий и внутреннего</t>
  </si>
  <si>
    <t>инженерного оборудования</t>
  </si>
  <si>
    <t xml:space="preserve">  - оплата труда бригады по текущему ремонту</t>
  </si>
  <si>
    <t xml:space="preserve"> Итого заработная плата</t>
  </si>
  <si>
    <t>Материалы</t>
  </si>
  <si>
    <t xml:space="preserve">Спецодежда,инвентарь </t>
  </si>
  <si>
    <t>Г С М , запчасти</t>
  </si>
  <si>
    <t>Прочие затраты</t>
  </si>
  <si>
    <t xml:space="preserve"> 1.5</t>
  </si>
  <si>
    <t>Прочие прямые затраты</t>
  </si>
  <si>
    <t>Оплата труда в т.ч.</t>
  </si>
  <si>
    <t>Содержание мастерских</t>
  </si>
  <si>
    <t xml:space="preserve"> - электроэнергия</t>
  </si>
  <si>
    <t xml:space="preserve"> - отопление</t>
  </si>
  <si>
    <t xml:space="preserve"> - ХВС,водоотведение</t>
  </si>
  <si>
    <t xml:space="preserve"> - текущий ремонт</t>
  </si>
  <si>
    <t>Услуги КВЦ</t>
  </si>
  <si>
    <t xml:space="preserve">  1.6</t>
  </si>
  <si>
    <t xml:space="preserve">Общеэксплуатационные расходы </t>
  </si>
  <si>
    <t>Оплата труда АУП</t>
  </si>
  <si>
    <t>Содержание АУП</t>
  </si>
  <si>
    <t xml:space="preserve"> - услуги связи</t>
  </si>
  <si>
    <t xml:space="preserve">  1.7</t>
  </si>
  <si>
    <t xml:space="preserve">Себестоимость оказанных услуг </t>
  </si>
  <si>
    <t>Всего расходов</t>
  </si>
  <si>
    <t>Экономист</t>
  </si>
  <si>
    <t>Г.В.Косорукова</t>
  </si>
  <si>
    <t>Всего,руб</t>
  </si>
  <si>
    <t>январь</t>
  </si>
  <si>
    <t>февраль</t>
  </si>
  <si>
    <t>март</t>
  </si>
  <si>
    <t>Всего по статье</t>
  </si>
  <si>
    <t>Газоходов   812шт.х 14,3руб : 3мес.</t>
  </si>
  <si>
    <t xml:space="preserve">водитель 1ед. 5000руб. х  1,75 </t>
  </si>
  <si>
    <t xml:space="preserve">  - мастера  2 ед. х 7200руб х 75%</t>
  </si>
  <si>
    <t xml:space="preserve"> - кладовщик - снабженец  1 ед. Х 5200руб. Х 75%</t>
  </si>
  <si>
    <t xml:space="preserve"> - канцтовары, проездные,содержание орг.техники</t>
  </si>
  <si>
    <t>Внеэксплуатационные расходы</t>
  </si>
  <si>
    <t xml:space="preserve">                                                 Финансовый план на 1 квартал 2011г.</t>
  </si>
  <si>
    <t xml:space="preserve">                                                               ООО "ЖКО Строитель"</t>
  </si>
  <si>
    <t xml:space="preserve">  - уборщики л/к 2ед.х 3315руб. х 1,75 </t>
  </si>
  <si>
    <t>Начисление на з/плату  26,2 %</t>
  </si>
  <si>
    <t>Вывоз КГМ, аренда спец.машин</t>
  </si>
  <si>
    <t>Вывоз ТБО 4964чел. Х 1,5м3 х 90,30руб.: 12мес.</t>
  </si>
  <si>
    <t>Самовывоз, дробление КГМ</t>
  </si>
  <si>
    <t>Захоронение ТБО м3 х 620,5м3 х 35,02руб.</t>
  </si>
  <si>
    <t>Дератизация  10384,5м2 х 1,44руб : 12мес.</t>
  </si>
  <si>
    <t>Услуги  аварийно-ремонтной службы  86651,2м2 х 0,24руб.</t>
  </si>
  <si>
    <t>Устранение завалов</t>
  </si>
  <si>
    <t>техническое обслуживание  4625руб х 6 шт</t>
  </si>
  <si>
    <t>техническое освидетельствование  1559руб х 6 шт : 4кв.:3</t>
  </si>
  <si>
    <t>проведение электротех. работ  1771руб х 6 шт :4кв. : 3мес</t>
  </si>
  <si>
    <t>Измерение петли "фаза - нуль" 81руб х 6шт : 8кв : 3мес</t>
  </si>
  <si>
    <t>слесарь ,электрик 11ед. Х 27,42руб х 165,08час х 1,5</t>
  </si>
  <si>
    <t>газоэлектросварщик  2ед х 30,71руб х 165,08час х 1,5</t>
  </si>
  <si>
    <t>РСС 7ед х 29,44руб х 165,08час х 1,5</t>
  </si>
  <si>
    <t>Электроэнергия  сварочных аппаратов</t>
  </si>
  <si>
    <t>Прочие затраты (субподряд, аренда а/машин )</t>
  </si>
  <si>
    <t xml:space="preserve"> - диспетчер 4ед. х 3315руб х 75%</t>
  </si>
  <si>
    <t xml:space="preserve"> - услуги банка</t>
  </si>
  <si>
    <t xml:space="preserve"> - ККМ</t>
  </si>
  <si>
    <t xml:space="preserve"> 1С предпр., подом.учёт. инф.обслуживание</t>
  </si>
  <si>
    <t xml:space="preserve"> - расходы на содерж. ком. техники</t>
  </si>
  <si>
    <t>УСН 6%</t>
  </si>
  <si>
    <t>Техобслуживание вентканалов   812шт.х 4,81руб : 4:3</t>
  </si>
  <si>
    <t>тариф</t>
  </si>
  <si>
    <t>рент 4,8%</t>
  </si>
  <si>
    <t>9,24% разница перенесена на благоустройство</t>
  </si>
  <si>
    <t>перенесена на АУП</t>
  </si>
  <si>
    <t>перенос на текущий ремонт</t>
  </si>
  <si>
    <t xml:space="preserve">                                                              Финансовый план на  2011г.</t>
  </si>
  <si>
    <t xml:space="preserve">  - дворники 22ед.х 3315руб. х1,75</t>
  </si>
  <si>
    <t xml:space="preserve">  - уборщики л/к</t>
  </si>
  <si>
    <t xml:space="preserve">Захоронение ТБО м3 </t>
  </si>
  <si>
    <t xml:space="preserve">Газоходов   </t>
  </si>
  <si>
    <t xml:space="preserve">                                                                                     " У Т В Е Р Ж Д А Ю "</t>
  </si>
  <si>
    <t xml:space="preserve">                                                                      Директор ООО "ЖКО Строитель"</t>
  </si>
  <si>
    <t xml:space="preserve">                                                                     _________________С.Л.Бурукина</t>
  </si>
  <si>
    <t xml:space="preserve">                        ООО "ЖКО Строитель"</t>
  </si>
  <si>
    <t xml:space="preserve">    Сумма,руб.</t>
  </si>
  <si>
    <t>Всего доходов с НДС</t>
  </si>
  <si>
    <t>Вывоз КГМ (самовывоз)</t>
  </si>
  <si>
    <t>Аренда а/машин</t>
  </si>
  <si>
    <t>Техобслуживание вентканалов   812шт.х 5,44руб : 12мес</t>
  </si>
  <si>
    <t>Газоходов   812шт.х 16,17руб  : 3мес.</t>
  </si>
  <si>
    <t>Устранение завалов 4шт х 500руб.</t>
  </si>
  <si>
    <t>техническое освидетельствование  1559руб х 6 шт : 12мес</t>
  </si>
  <si>
    <t>проведение электротех. работ  1771руб х 6 шт : 12мес</t>
  </si>
  <si>
    <t>Измерение петли "фаза - нуль" 81руб х 6шт : 24мес.</t>
  </si>
  <si>
    <t>Текущий ремонт конструктивных элементов зданий и внутреннего инж.оборуд.</t>
  </si>
  <si>
    <t>слесарь-сантехник,электрик 11ед. Х 27,42руб х 165,08час х 1,5</t>
  </si>
  <si>
    <t>Эл.энергия сварочных аппаратов</t>
  </si>
  <si>
    <t>Аренда автотранспорта</t>
  </si>
  <si>
    <t xml:space="preserve"> - диспетчер 4ед х 3315руб х 75%</t>
  </si>
  <si>
    <t xml:space="preserve"> - кладовщик - снабженец 1ед. Х 5200руб х 75%</t>
  </si>
  <si>
    <t xml:space="preserve"> - 1С предприятие, подомовой учет , инф.обсл.</t>
  </si>
  <si>
    <t xml:space="preserve"> - расходы на содержание ком.техники</t>
  </si>
  <si>
    <t xml:space="preserve">                                           Р а с ш и ф р о в к а</t>
  </si>
  <si>
    <t xml:space="preserve">                                                по статье " Общецеховые расходы "</t>
  </si>
  <si>
    <t xml:space="preserve">                                                               на 1 квартал  2011год</t>
  </si>
  <si>
    <t xml:space="preserve">       Наименование</t>
  </si>
  <si>
    <t>Заработная плата, в т.ч.</t>
  </si>
  <si>
    <t>мастер 2 ед.х 7200руб х1,75</t>
  </si>
  <si>
    <t>кладовщик-снаб-ц 1ед.х5200рубх1,75</t>
  </si>
  <si>
    <t>диспетчер 4ед. Х 3315руб х 1,75</t>
  </si>
  <si>
    <t>Итого:</t>
  </si>
  <si>
    <t>Содержание мастерских, вт.ч.</t>
  </si>
  <si>
    <t xml:space="preserve">  - водоснабжение</t>
  </si>
  <si>
    <t>3 м3 х 12,25 х 1,18</t>
  </si>
  <si>
    <t xml:space="preserve">  - водоотведение</t>
  </si>
  <si>
    <t>3 м3 х 5,92 х 1,18</t>
  </si>
  <si>
    <t xml:space="preserve">  - электроэнергия</t>
  </si>
  <si>
    <t xml:space="preserve">  - отопление</t>
  </si>
  <si>
    <t xml:space="preserve">  Экономист                                                                                   Г.В.Косорукова</t>
  </si>
  <si>
    <t>ЕСН 26,2%</t>
  </si>
  <si>
    <t>" Утверждаю "</t>
  </si>
  <si>
    <t xml:space="preserve">     расходов по статье " Содержание административно - управленческого персонала "</t>
  </si>
  <si>
    <t xml:space="preserve">           на 1 квартал  2011г.</t>
  </si>
  <si>
    <t>№</t>
  </si>
  <si>
    <t xml:space="preserve">           Наименование статей</t>
  </si>
  <si>
    <t>Всего в</t>
  </si>
  <si>
    <t xml:space="preserve">         1 квартал 2011г.</t>
  </si>
  <si>
    <t>п\п</t>
  </si>
  <si>
    <t>квар-л, руб.</t>
  </si>
  <si>
    <t xml:space="preserve"> Расходы на оплату труда</t>
  </si>
  <si>
    <t xml:space="preserve"> Е С Н 26,2 %</t>
  </si>
  <si>
    <t xml:space="preserve"> Почтово-телеграфные ,телефонные</t>
  </si>
  <si>
    <t xml:space="preserve"> Расходы на типографские расходы,</t>
  </si>
  <si>
    <t xml:space="preserve">на содержание машинописной и </t>
  </si>
  <si>
    <t xml:space="preserve"> Расходы на содержание и эксплуата-</t>
  </si>
  <si>
    <t xml:space="preserve"> цию компьютерной техники</t>
  </si>
  <si>
    <t>(обонентское обслуживание)</t>
  </si>
  <si>
    <t xml:space="preserve"> Содержание и эксплуатация зданий</t>
  </si>
  <si>
    <t xml:space="preserve"> занимаемых А У П</t>
  </si>
  <si>
    <t xml:space="preserve">                             </t>
  </si>
  <si>
    <t>Расходы на преобретение канцелярских</t>
  </si>
  <si>
    <t>принадлежностей, переодических изда-</t>
  </si>
  <si>
    <t>ний для целей производства,проездные</t>
  </si>
  <si>
    <t>Расходы на преобретение всех видов</t>
  </si>
  <si>
    <t>ремонта основных фондов,исп-х АУП</t>
  </si>
  <si>
    <t xml:space="preserve"> В С Е Г О :</t>
  </si>
  <si>
    <t xml:space="preserve"> расходы , банковские расходы</t>
  </si>
  <si>
    <t>множительной техники , ККМ</t>
  </si>
  <si>
    <t xml:space="preserve">                  Директор ООО "ЖКО Строитель "</t>
  </si>
  <si>
    <t xml:space="preserve">                             ____________С.Л.Бурукина</t>
  </si>
  <si>
    <t xml:space="preserve">                     С М Е Т А</t>
  </si>
  <si>
    <t xml:space="preserve">                                                 Финансовый план на 2 квартал 2011г.</t>
  </si>
  <si>
    <t>апрель</t>
  </si>
  <si>
    <t>май</t>
  </si>
  <si>
    <t>июнь</t>
  </si>
  <si>
    <t xml:space="preserve">                                                 Финансовый план на 3 квартал 2011г.</t>
  </si>
  <si>
    <t>июль</t>
  </si>
  <si>
    <t>август</t>
  </si>
  <si>
    <t>сентябрь</t>
  </si>
  <si>
    <t xml:space="preserve">                                                 Финансовый план на 4 квартал 2011г.</t>
  </si>
  <si>
    <t>октябрь</t>
  </si>
  <si>
    <t>ноябрь</t>
  </si>
  <si>
    <t>декабрь</t>
  </si>
  <si>
    <t>сл. ,элек. 11ед. Х 27,42руб х 165,08час х 1,5</t>
  </si>
  <si>
    <t>газосварщик  2ед х 30,71руб х 165,08час х 1,5</t>
  </si>
  <si>
    <t xml:space="preserve"> - кладовщик - снаб.  1 ед. Х 5200руб. Х 75%</t>
  </si>
  <si>
    <t xml:space="preserve">             Финансовый план на декабрь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</si>
</sst>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i/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16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1" xfId="0" applyFont="1" applyFill="1" applyBorder="1" applyAlignment="1">
      <alignment/>
    </xf>
    <xf numFmtId="10" fontId="0" fillId="0" borderId="6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7" xfId="0" applyFont="1" applyFill="1" applyBorder="1" applyAlignment="1">
      <alignment/>
    </xf>
    <xf numFmtId="9" fontId="0" fillId="0" borderId="0" xfId="0" applyNumberFormat="1" applyAlignment="1">
      <alignment/>
    </xf>
    <xf numFmtId="2" fontId="2" fillId="0" borderId="8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4" xfId="0" applyFont="1" applyBorder="1" applyAlignment="1">
      <alignment/>
    </xf>
    <xf numFmtId="16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2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I20" sqref="I20"/>
    </sheetView>
  </sheetViews>
  <sheetFormatPr defaultColWidth="9.140625" defaultRowHeight="12.75"/>
  <cols>
    <col min="1" max="1" width="3.421875" style="0" customWidth="1"/>
    <col min="2" max="2" width="34.421875" style="0" customWidth="1"/>
  </cols>
  <sheetData>
    <row r="1" spans="1:4" ht="12.75">
      <c r="A1" s="1"/>
      <c r="B1" s="2"/>
      <c r="C1" s="2"/>
      <c r="D1" s="2" t="s">
        <v>0</v>
      </c>
    </row>
    <row r="2" spans="1:4" ht="12.75">
      <c r="A2" s="1"/>
      <c r="B2" s="1"/>
      <c r="C2" s="1" t="s">
        <v>1</v>
      </c>
      <c r="D2" s="1"/>
    </row>
    <row r="3" spans="1:4" ht="12.75">
      <c r="A3" s="1"/>
      <c r="B3" s="1"/>
      <c r="C3" s="1"/>
      <c r="D3" s="1" t="s">
        <v>2</v>
      </c>
    </row>
    <row r="4" spans="1:3" ht="12.75">
      <c r="A4" s="1"/>
      <c r="B4" s="1"/>
      <c r="C4" s="1"/>
    </row>
    <row r="5" spans="1:3" ht="12.75">
      <c r="A5" s="1"/>
      <c r="B5" s="2" t="s">
        <v>114</v>
      </c>
      <c r="C5" s="2"/>
    </row>
    <row r="6" spans="1:3" ht="12.75">
      <c r="A6" s="1"/>
      <c r="B6" s="1" t="s">
        <v>3</v>
      </c>
      <c r="C6" s="1"/>
    </row>
    <row r="7" spans="1:3" ht="12.75">
      <c r="A7" s="1"/>
      <c r="B7" s="1" t="s">
        <v>4</v>
      </c>
      <c r="C7" s="1">
        <f>C8+C9</f>
        <v>92617.6</v>
      </c>
    </row>
    <row r="8" spans="1:3" ht="12.75">
      <c r="A8" s="1"/>
      <c r="B8" s="1" t="s">
        <v>5</v>
      </c>
      <c r="C8" s="1">
        <v>87525.1</v>
      </c>
    </row>
    <row r="9" spans="1:3" ht="12.75">
      <c r="A9" s="1"/>
      <c r="B9" s="1" t="s">
        <v>6</v>
      </c>
      <c r="C9" s="1">
        <v>5092.5</v>
      </c>
    </row>
    <row r="10" spans="1:3" ht="12.75">
      <c r="A10" s="1"/>
      <c r="B10" s="1" t="s">
        <v>7</v>
      </c>
      <c r="C10" s="1">
        <f>C11+C12+C13</f>
        <v>109470.5</v>
      </c>
    </row>
    <row r="11" spans="1:3" ht="12.75">
      <c r="A11" s="1"/>
      <c r="B11" s="1" t="s">
        <v>8</v>
      </c>
      <c r="C11" s="1">
        <v>14989.5</v>
      </c>
    </row>
    <row r="12" spans="1:3" ht="12.75">
      <c r="A12" s="1"/>
      <c r="B12" s="1" t="s">
        <v>9</v>
      </c>
      <c r="C12" s="1">
        <v>9656.2</v>
      </c>
    </row>
    <row r="13" spans="1:3" ht="12.75">
      <c r="A13" s="1"/>
      <c r="B13" s="1" t="s">
        <v>10</v>
      </c>
      <c r="C13" s="1">
        <v>84824.8</v>
      </c>
    </row>
    <row r="14" spans="1:3" ht="12.75">
      <c r="A14" s="1"/>
      <c r="B14" s="1" t="s">
        <v>11</v>
      </c>
      <c r="C14" s="1">
        <v>8727.8</v>
      </c>
    </row>
    <row r="15" spans="1:3" ht="12.75">
      <c r="A15" s="1"/>
      <c r="B15" s="1" t="s">
        <v>12</v>
      </c>
      <c r="C15" s="1">
        <v>4964</v>
      </c>
    </row>
    <row r="16" spans="1:7" ht="12.75">
      <c r="A16" s="3" t="s">
        <v>13</v>
      </c>
      <c r="B16" s="3" t="s">
        <v>14</v>
      </c>
      <c r="C16" s="3" t="s">
        <v>71</v>
      </c>
      <c r="D16" s="4" t="s">
        <v>15</v>
      </c>
      <c r="E16" s="4" t="s">
        <v>16</v>
      </c>
      <c r="F16" s="4" t="s">
        <v>17</v>
      </c>
      <c r="G16" s="4" t="s">
        <v>18</v>
      </c>
    </row>
    <row r="17" spans="1:7" ht="13.5" thickBot="1">
      <c r="A17" s="3"/>
      <c r="B17" s="5" t="s">
        <v>19</v>
      </c>
      <c r="C17" s="3"/>
      <c r="D17" s="6"/>
      <c r="E17" s="6"/>
      <c r="F17" s="6"/>
      <c r="G17" s="6"/>
    </row>
    <row r="18" spans="1:7" ht="12.75">
      <c r="A18" s="3">
        <v>1</v>
      </c>
      <c r="B18" s="7" t="s">
        <v>20</v>
      </c>
      <c r="C18" s="3">
        <f>D18+E18+F18</f>
        <v>2550000</v>
      </c>
      <c r="D18" s="3">
        <v>2550000</v>
      </c>
      <c r="E18" s="3">
        <v>0</v>
      </c>
      <c r="F18" s="3">
        <v>0</v>
      </c>
      <c r="G18" s="3">
        <v>0</v>
      </c>
    </row>
    <row r="19" spans="1:7" ht="12.75">
      <c r="A19" s="3">
        <v>3</v>
      </c>
      <c r="B19" s="3" t="s">
        <v>21</v>
      </c>
      <c r="C19" s="3">
        <f>D19+E19+F19</f>
        <v>36000</v>
      </c>
      <c r="D19" s="3">
        <v>36000</v>
      </c>
      <c r="E19" s="3">
        <v>0</v>
      </c>
      <c r="F19" s="3">
        <v>0</v>
      </c>
      <c r="G19" s="3">
        <v>0</v>
      </c>
    </row>
    <row r="20" spans="1:7" ht="12.75">
      <c r="A20" s="3">
        <v>4</v>
      </c>
      <c r="B20" s="3" t="s">
        <v>22</v>
      </c>
      <c r="C20" s="3">
        <f>D20+E20+F20</f>
        <v>30000</v>
      </c>
      <c r="D20" s="3">
        <v>30000</v>
      </c>
      <c r="E20" s="3">
        <v>0</v>
      </c>
      <c r="F20" s="3">
        <v>0</v>
      </c>
      <c r="G20" s="3">
        <v>0</v>
      </c>
    </row>
    <row r="21" spans="1:7" ht="12.75">
      <c r="A21" s="8"/>
      <c r="B21" s="8" t="s">
        <v>23</v>
      </c>
      <c r="C21" s="8">
        <f>SUM(C18:C20)</f>
        <v>2616000</v>
      </c>
      <c r="D21" s="8">
        <f>SUM(D18:D20)</f>
        <v>2616000</v>
      </c>
      <c r="E21" s="8">
        <f>SUM(E18:E20)</f>
        <v>0</v>
      </c>
      <c r="F21" s="8">
        <f>SUM(F18:F20)</f>
        <v>0</v>
      </c>
      <c r="G21" s="8">
        <f>SUM(G18:G20)</f>
        <v>0</v>
      </c>
    </row>
    <row r="22" spans="1:7" ht="12.75">
      <c r="A22" s="8"/>
      <c r="B22" s="9"/>
      <c r="C22" s="8"/>
      <c r="D22" s="6"/>
      <c r="E22" s="6"/>
      <c r="F22" s="6"/>
      <c r="G22" s="8"/>
    </row>
    <row r="23" spans="1:7" ht="13.5" thickBot="1">
      <c r="A23" s="3"/>
      <c r="B23" s="5" t="s">
        <v>24</v>
      </c>
      <c r="C23" s="3"/>
      <c r="D23" s="6"/>
      <c r="E23" s="6"/>
      <c r="F23" s="6"/>
      <c r="G23" s="3"/>
    </row>
    <row r="24" spans="1:7" ht="12.75">
      <c r="A24" s="3">
        <v>1</v>
      </c>
      <c r="B24" s="7" t="s">
        <v>25</v>
      </c>
      <c r="C24" s="3"/>
      <c r="D24" s="6"/>
      <c r="E24" s="6"/>
      <c r="F24" s="6"/>
      <c r="G24" s="3"/>
    </row>
    <row r="25" spans="1:7" ht="12.75">
      <c r="A25" s="3" t="s">
        <v>26</v>
      </c>
      <c r="B25" s="3" t="s">
        <v>27</v>
      </c>
      <c r="C25" s="3"/>
      <c r="D25" s="6"/>
      <c r="E25" s="6"/>
      <c r="F25" s="6"/>
      <c r="G25" s="3"/>
    </row>
    <row r="26" spans="1:7" ht="12.75">
      <c r="A26" s="3"/>
      <c r="B26" s="3" t="s">
        <v>28</v>
      </c>
      <c r="C26" s="3">
        <f>D26+E26+F26</f>
        <v>382882.5</v>
      </c>
      <c r="D26" s="3">
        <v>382882.5</v>
      </c>
      <c r="E26" s="3">
        <v>0</v>
      </c>
      <c r="F26" s="3">
        <v>0</v>
      </c>
      <c r="G26" s="3">
        <v>0</v>
      </c>
    </row>
    <row r="27" spans="1:7" ht="12.75">
      <c r="A27" s="3"/>
      <c r="B27" s="3" t="s">
        <v>116</v>
      </c>
      <c r="C27" s="3">
        <f>D27+E27+F27</f>
        <v>34807.5</v>
      </c>
      <c r="D27" s="3">
        <v>34807.5</v>
      </c>
      <c r="E27" s="3">
        <v>0</v>
      </c>
      <c r="F27" s="3">
        <v>0</v>
      </c>
      <c r="G27" s="3">
        <v>0</v>
      </c>
    </row>
    <row r="28" spans="1:7" ht="12.75">
      <c r="A28" s="3"/>
      <c r="B28" s="3" t="s">
        <v>29</v>
      </c>
      <c r="C28" s="10">
        <f>SUM(C26:C27)</f>
        <v>417690</v>
      </c>
      <c r="D28" s="10">
        <f>SUM(D26:D27)</f>
        <v>417690</v>
      </c>
      <c r="E28" s="10">
        <f>SUM(E26:E27)</f>
        <v>0</v>
      </c>
      <c r="F28" s="10">
        <f>SUM(F26:F27)</f>
        <v>0</v>
      </c>
      <c r="G28" s="10">
        <f>SUM(G26:G27)</f>
        <v>0</v>
      </c>
    </row>
    <row r="29" spans="1:7" ht="12.75">
      <c r="A29" s="3"/>
      <c r="B29" s="3" t="s">
        <v>85</v>
      </c>
      <c r="C29" s="3">
        <f>D29+E29+F29</f>
        <v>109434.78</v>
      </c>
      <c r="D29" s="3">
        <v>109434.78</v>
      </c>
      <c r="E29" s="3">
        <v>0</v>
      </c>
      <c r="F29" s="3">
        <v>0</v>
      </c>
      <c r="G29" s="3">
        <v>0</v>
      </c>
    </row>
    <row r="30" spans="1:7" ht="12.75">
      <c r="A30" s="3"/>
      <c r="B30" s="3" t="s">
        <v>31</v>
      </c>
      <c r="C30" s="3">
        <f>D30+E30+F30</f>
        <v>4500</v>
      </c>
      <c r="D30" s="3">
        <v>4500</v>
      </c>
      <c r="E30" s="3">
        <v>0</v>
      </c>
      <c r="F30" s="3">
        <v>0</v>
      </c>
      <c r="G30" s="3">
        <v>0</v>
      </c>
    </row>
    <row r="31" spans="1:7" ht="12.75">
      <c r="A31" s="11"/>
      <c r="B31" s="11" t="s">
        <v>86</v>
      </c>
      <c r="C31" s="11">
        <f>D31+E31+F31</f>
        <v>17700</v>
      </c>
      <c r="D31" s="11">
        <v>17700</v>
      </c>
      <c r="E31" s="11">
        <v>0</v>
      </c>
      <c r="F31" s="11">
        <v>0</v>
      </c>
      <c r="G31" s="11">
        <v>0</v>
      </c>
    </row>
    <row r="32" spans="1:7" ht="12.75">
      <c r="A32" s="11"/>
      <c r="B32" s="11" t="s">
        <v>32</v>
      </c>
      <c r="C32" s="11">
        <f>D32+E32+F32</f>
        <v>3000</v>
      </c>
      <c r="D32" s="11">
        <v>3000</v>
      </c>
      <c r="E32" s="11">
        <v>0</v>
      </c>
      <c r="F32" s="11">
        <v>0</v>
      </c>
      <c r="G32" s="11">
        <v>0</v>
      </c>
    </row>
    <row r="33" spans="1:7" ht="13.5" thickBot="1">
      <c r="A33" s="5"/>
      <c r="B33" s="12" t="s">
        <v>75</v>
      </c>
      <c r="C33" s="12">
        <f>C32+C31+C30+C29+C28</f>
        <v>552324.78</v>
      </c>
      <c r="D33" s="25">
        <f>SUM(D28:D32)</f>
        <v>552324.78</v>
      </c>
      <c r="E33" s="25">
        <f>SUM(E28:E32)</f>
        <v>0</v>
      </c>
      <c r="F33" s="25">
        <f>SUM(F28:F32)</f>
        <v>0</v>
      </c>
      <c r="G33" s="12">
        <f>G32+G31+G30+G29+G28</f>
        <v>0</v>
      </c>
    </row>
    <row r="34" spans="1:7" ht="12.75">
      <c r="A34" s="7" t="s">
        <v>33</v>
      </c>
      <c r="B34" s="7" t="s">
        <v>34</v>
      </c>
      <c r="C34" s="7"/>
      <c r="D34" s="7"/>
      <c r="E34" s="7"/>
      <c r="F34" s="7"/>
      <c r="G34" s="7"/>
    </row>
    <row r="35" spans="1:7" ht="12.75">
      <c r="A35" s="7"/>
      <c r="B35" s="7" t="s">
        <v>35</v>
      </c>
      <c r="C35" s="7">
        <f>D35+E35+F35</f>
        <v>168093.45</v>
      </c>
      <c r="D35" s="7">
        <v>168093.45</v>
      </c>
      <c r="E35" s="7">
        <v>0</v>
      </c>
      <c r="F35" s="7">
        <v>0</v>
      </c>
      <c r="G35" s="7">
        <v>0</v>
      </c>
    </row>
    <row r="36" spans="1:7" ht="12.75">
      <c r="A36" s="7"/>
      <c r="B36" s="7" t="s">
        <v>88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12.75">
      <c r="A37" s="3"/>
      <c r="B37" s="3" t="s">
        <v>117</v>
      </c>
      <c r="C37" s="3">
        <f aca="true" t="shared" si="0" ref="C37:C45">D37+E37+F37</f>
        <v>65189.73</v>
      </c>
      <c r="D37" s="3">
        <v>65189.73</v>
      </c>
      <c r="E37" s="3">
        <v>0</v>
      </c>
      <c r="F37" s="3">
        <v>0</v>
      </c>
      <c r="G37" s="3">
        <v>0</v>
      </c>
    </row>
    <row r="38" spans="1:7" ht="12.75">
      <c r="A38" s="3"/>
      <c r="B38" s="3" t="s">
        <v>36</v>
      </c>
      <c r="C38" s="3">
        <f t="shared" si="0"/>
        <v>244925.31</v>
      </c>
      <c r="D38" s="3">
        <v>244925.31</v>
      </c>
      <c r="E38" s="3">
        <v>0</v>
      </c>
      <c r="F38" s="3">
        <v>0</v>
      </c>
      <c r="G38" s="3">
        <v>0</v>
      </c>
    </row>
    <row r="39" spans="1:7" ht="12.75">
      <c r="A39" s="3"/>
      <c r="B39" s="3" t="s">
        <v>37</v>
      </c>
      <c r="C39" s="3">
        <f t="shared" si="0"/>
        <v>3738.42</v>
      </c>
      <c r="D39" s="3">
        <v>3738.42</v>
      </c>
      <c r="E39" s="3">
        <v>0</v>
      </c>
      <c r="F39" s="3">
        <v>0</v>
      </c>
      <c r="G39" s="3">
        <v>0</v>
      </c>
    </row>
    <row r="40" spans="1:7" ht="12.75">
      <c r="A40" s="3"/>
      <c r="B40" s="3" t="s">
        <v>38</v>
      </c>
      <c r="C40" s="3">
        <f t="shared" si="0"/>
        <v>62388.87</v>
      </c>
      <c r="D40" s="3">
        <v>62388.87</v>
      </c>
      <c r="E40" s="3">
        <v>0</v>
      </c>
      <c r="F40" s="3">
        <v>0</v>
      </c>
      <c r="G40" s="3">
        <v>0</v>
      </c>
    </row>
    <row r="41" spans="1:7" ht="12.75">
      <c r="A41" s="3"/>
      <c r="B41" s="3" t="s">
        <v>39</v>
      </c>
      <c r="C41" s="3">
        <f t="shared" si="0"/>
        <v>1104.33</v>
      </c>
      <c r="D41" s="3">
        <v>1104.33</v>
      </c>
      <c r="E41" s="3">
        <v>0</v>
      </c>
      <c r="F41" s="3">
        <v>0</v>
      </c>
      <c r="G41" s="3">
        <v>0</v>
      </c>
    </row>
    <row r="42" spans="1:7" ht="12.75">
      <c r="A42" s="3"/>
      <c r="B42" s="3" t="s">
        <v>118</v>
      </c>
      <c r="C42" s="3">
        <f t="shared" si="0"/>
        <v>11124.3</v>
      </c>
      <c r="D42" s="3">
        <v>11124.3</v>
      </c>
      <c r="E42" s="3">
        <v>0</v>
      </c>
      <c r="F42" s="3">
        <v>0</v>
      </c>
      <c r="G42" s="3">
        <v>0</v>
      </c>
    </row>
    <row r="43" spans="1:7" ht="12.75">
      <c r="A43" s="11"/>
      <c r="B43" s="11" t="s">
        <v>92</v>
      </c>
      <c r="C43" s="11">
        <f t="shared" si="0"/>
        <v>6000</v>
      </c>
      <c r="D43" s="11">
        <v>6000</v>
      </c>
      <c r="E43" s="11">
        <v>0</v>
      </c>
      <c r="F43" s="11">
        <v>0</v>
      </c>
      <c r="G43" s="11">
        <v>0</v>
      </c>
    </row>
    <row r="44" spans="1:7" ht="12.75">
      <c r="A44" s="11"/>
      <c r="B44" s="11" t="s">
        <v>40</v>
      </c>
      <c r="C44" s="11">
        <f t="shared" si="0"/>
        <v>7500</v>
      </c>
      <c r="D44" s="11">
        <v>7500</v>
      </c>
      <c r="E44" s="11">
        <v>0</v>
      </c>
      <c r="F44" s="11">
        <v>0</v>
      </c>
      <c r="G44" s="33">
        <v>0</v>
      </c>
    </row>
    <row r="45" spans="1:7" ht="13.5" thickBot="1">
      <c r="A45" s="5"/>
      <c r="B45" s="12" t="s">
        <v>75</v>
      </c>
      <c r="C45" s="13">
        <f t="shared" si="0"/>
        <v>570064.41</v>
      </c>
      <c r="D45" s="25">
        <f>SUM(D35:D44)</f>
        <v>570064.41</v>
      </c>
      <c r="E45" s="25">
        <f>SUM(E35:E44)</f>
        <v>0</v>
      </c>
      <c r="F45" s="25">
        <f>SUM(F35:F44)</f>
        <v>0</v>
      </c>
      <c r="G45" s="32">
        <f>G44+G43+G42+G41+G40+G39+G38+G36</f>
        <v>0</v>
      </c>
    </row>
    <row r="46" spans="1:7" ht="12.75">
      <c r="A46" s="7" t="s">
        <v>41</v>
      </c>
      <c r="B46" s="7" t="s">
        <v>42</v>
      </c>
      <c r="C46" s="7"/>
      <c r="D46" s="7"/>
      <c r="E46" s="7"/>
      <c r="F46" s="7"/>
      <c r="G46" s="7"/>
    </row>
    <row r="47" spans="1:7" ht="12.75">
      <c r="A47" s="7"/>
      <c r="B47" s="3" t="s">
        <v>93</v>
      </c>
      <c r="C47" s="7">
        <f>D47+E47+F47</f>
        <v>83250</v>
      </c>
      <c r="D47" s="7">
        <v>83250</v>
      </c>
      <c r="E47" s="7">
        <v>0</v>
      </c>
      <c r="F47" s="7">
        <v>0</v>
      </c>
      <c r="G47" s="7">
        <v>0</v>
      </c>
    </row>
    <row r="48" spans="1:7" ht="12.75">
      <c r="A48" s="3"/>
      <c r="B48" s="3" t="s">
        <v>94</v>
      </c>
      <c r="C48" s="3">
        <f>D48+E48+F48</f>
        <v>2338.5</v>
      </c>
      <c r="D48" s="3">
        <v>2338.5</v>
      </c>
      <c r="E48" s="3">
        <v>0</v>
      </c>
      <c r="F48" s="3">
        <v>0</v>
      </c>
      <c r="G48" s="3">
        <v>0</v>
      </c>
    </row>
    <row r="49" spans="1:7" ht="12.75">
      <c r="A49" s="3"/>
      <c r="B49" s="3" t="s">
        <v>95</v>
      </c>
      <c r="C49" s="3">
        <f>D49+E49+F49</f>
        <v>2656.5</v>
      </c>
      <c r="D49" s="3">
        <v>2656.5</v>
      </c>
      <c r="E49" s="3">
        <v>0</v>
      </c>
      <c r="F49" s="3">
        <v>0</v>
      </c>
      <c r="G49" s="3">
        <v>0</v>
      </c>
    </row>
    <row r="50" spans="1:7" ht="12.75">
      <c r="A50" s="11"/>
      <c r="B50" s="11" t="s">
        <v>96</v>
      </c>
      <c r="C50" s="11">
        <f>D50+E50+F50</f>
        <v>60.75</v>
      </c>
      <c r="D50" s="11">
        <v>60.75</v>
      </c>
      <c r="E50" s="11">
        <v>0</v>
      </c>
      <c r="F50" s="11">
        <v>0</v>
      </c>
      <c r="G50" s="11">
        <v>0</v>
      </c>
    </row>
    <row r="51" spans="1:7" ht="13.5" thickBot="1">
      <c r="A51" s="12"/>
      <c r="B51" s="12" t="s">
        <v>75</v>
      </c>
      <c r="C51" s="12">
        <f>SUM(C47:C50)</f>
        <v>88305.75</v>
      </c>
      <c r="D51" s="25">
        <f>SUM(D47:D50)</f>
        <v>88305.75</v>
      </c>
      <c r="E51" s="25">
        <f>SUM(E47:E50)</f>
        <v>0</v>
      </c>
      <c r="F51" s="25">
        <f>SUM(F47:F50)</f>
        <v>0</v>
      </c>
      <c r="G51" s="12">
        <f>SUM(G47:G50)</f>
        <v>0</v>
      </c>
    </row>
    <row r="52" spans="1:7" ht="12.75">
      <c r="A52" s="11" t="s">
        <v>43</v>
      </c>
      <c r="B52" s="11" t="s">
        <v>44</v>
      </c>
      <c r="C52" s="11"/>
      <c r="D52" s="26"/>
      <c r="E52" s="26"/>
      <c r="F52" s="26"/>
      <c r="G52" s="11"/>
    </row>
    <row r="53" spans="1:7" ht="12.75">
      <c r="A53" s="7"/>
      <c r="B53" s="7" t="s">
        <v>45</v>
      </c>
      <c r="C53" s="7"/>
      <c r="D53" s="7"/>
      <c r="E53" s="7"/>
      <c r="F53" s="7"/>
      <c r="G53" s="7"/>
    </row>
    <row r="54" spans="1:7" ht="12.75">
      <c r="A54" s="3"/>
      <c r="B54" s="3" t="s">
        <v>46</v>
      </c>
      <c r="C54" s="3"/>
      <c r="D54" s="3"/>
      <c r="E54" s="3"/>
      <c r="F54" s="3"/>
      <c r="G54" s="3"/>
    </row>
    <row r="55" spans="1:7" ht="12.75">
      <c r="A55" s="3"/>
      <c r="B55" s="3" t="s">
        <v>97</v>
      </c>
      <c r="C55" s="3">
        <f>D55+E55+F55</f>
        <v>224061.42</v>
      </c>
      <c r="D55" s="3">
        <v>224061.42</v>
      </c>
      <c r="E55" s="3">
        <v>0</v>
      </c>
      <c r="F55" s="3">
        <v>0</v>
      </c>
      <c r="G55" s="3">
        <v>0</v>
      </c>
    </row>
    <row r="56" spans="1:7" ht="12.75">
      <c r="A56" s="3"/>
      <c r="B56" s="3" t="s">
        <v>98</v>
      </c>
      <c r="C56" s="3">
        <f>D56+E56+F56</f>
        <v>45626.46</v>
      </c>
      <c r="D56" s="3">
        <v>45626.46</v>
      </c>
      <c r="E56" s="3">
        <v>0</v>
      </c>
      <c r="F56" s="3">
        <v>0</v>
      </c>
      <c r="G56" s="3">
        <v>0</v>
      </c>
    </row>
    <row r="57" spans="1:7" ht="12.75">
      <c r="A57" s="3"/>
      <c r="B57" s="3" t="s">
        <v>99</v>
      </c>
      <c r="C57" s="3">
        <f>D57+E57+F57</f>
        <v>153088.59</v>
      </c>
      <c r="D57" s="3">
        <v>153088.59</v>
      </c>
      <c r="E57" s="3">
        <v>0</v>
      </c>
      <c r="F57" s="3">
        <v>0</v>
      </c>
      <c r="G57" s="3">
        <v>0</v>
      </c>
    </row>
    <row r="58" spans="1:7" ht="12.75">
      <c r="A58" s="3"/>
      <c r="B58" s="3" t="s">
        <v>77</v>
      </c>
      <c r="C58" s="3">
        <f>D58+E58+F58</f>
        <v>26250</v>
      </c>
      <c r="D58" s="3">
        <v>26250</v>
      </c>
      <c r="E58" s="3">
        <v>0</v>
      </c>
      <c r="F58" s="3">
        <v>0</v>
      </c>
      <c r="G58" s="3">
        <v>0</v>
      </c>
    </row>
    <row r="59" spans="1:7" ht="12.75">
      <c r="A59" s="3"/>
      <c r="B59" s="3" t="s">
        <v>47</v>
      </c>
      <c r="C59" s="3">
        <f>SUM(C55:C58)</f>
        <v>449026.47</v>
      </c>
      <c r="D59" s="3">
        <f>SUM(D55:D58)</f>
        <v>449026.47</v>
      </c>
      <c r="E59" s="3">
        <f>SUM(E55:E58)</f>
        <v>0</v>
      </c>
      <c r="F59" s="3">
        <v>0</v>
      </c>
      <c r="G59" s="3">
        <v>0</v>
      </c>
    </row>
    <row r="60" spans="1:7" ht="12.75">
      <c r="A60" s="3"/>
      <c r="B60" s="3" t="s">
        <v>85</v>
      </c>
      <c r="C60" s="3">
        <f aca="true" t="shared" si="1" ref="C60:C65">D60+E60+F60</f>
        <v>117644.94</v>
      </c>
      <c r="D60" s="3">
        <v>117644.94</v>
      </c>
      <c r="E60" s="3">
        <v>0</v>
      </c>
      <c r="F60" s="3">
        <v>0</v>
      </c>
      <c r="G60" s="3">
        <v>0</v>
      </c>
    </row>
    <row r="61" spans="1:7" ht="12.75">
      <c r="A61" s="3"/>
      <c r="B61" s="3" t="s">
        <v>48</v>
      </c>
      <c r="C61" s="3">
        <f t="shared" si="1"/>
        <v>30000</v>
      </c>
      <c r="D61" s="3">
        <v>30000</v>
      </c>
      <c r="E61" s="3">
        <v>0</v>
      </c>
      <c r="F61" s="3">
        <v>0</v>
      </c>
      <c r="G61" s="3">
        <v>0</v>
      </c>
    </row>
    <row r="62" spans="1:7" ht="12.75">
      <c r="A62" s="3"/>
      <c r="B62" s="3" t="s">
        <v>49</v>
      </c>
      <c r="C62" s="3">
        <f t="shared" si="1"/>
        <v>1500</v>
      </c>
      <c r="D62" s="3">
        <v>1500</v>
      </c>
      <c r="E62" s="3">
        <v>0</v>
      </c>
      <c r="F62" s="3">
        <v>0</v>
      </c>
      <c r="G62" s="3">
        <v>0</v>
      </c>
    </row>
    <row r="63" spans="1:7" ht="12.75">
      <c r="A63" s="3"/>
      <c r="B63" s="3" t="s">
        <v>50</v>
      </c>
      <c r="C63" s="3">
        <f t="shared" si="1"/>
        <v>1500</v>
      </c>
      <c r="D63" s="3">
        <v>1500</v>
      </c>
      <c r="E63" s="3">
        <v>0</v>
      </c>
      <c r="F63" s="3">
        <v>0</v>
      </c>
      <c r="G63" s="3">
        <v>0</v>
      </c>
    </row>
    <row r="64" spans="1:7" ht="12.75">
      <c r="A64" s="3"/>
      <c r="B64" s="3" t="s">
        <v>100</v>
      </c>
      <c r="C64" s="3">
        <f t="shared" si="1"/>
        <v>8700</v>
      </c>
      <c r="D64" s="3">
        <v>8700</v>
      </c>
      <c r="E64" s="3">
        <v>0</v>
      </c>
      <c r="F64" s="3">
        <v>0</v>
      </c>
      <c r="G64" s="3">
        <v>0</v>
      </c>
    </row>
    <row r="65" spans="1:7" ht="12.75">
      <c r="A65" s="3"/>
      <c r="B65" s="3" t="s">
        <v>101</v>
      </c>
      <c r="C65" s="3">
        <f t="shared" si="1"/>
        <v>3000</v>
      </c>
      <c r="D65" s="3">
        <v>3000</v>
      </c>
      <c r="E65" s="3">
        <v>0</v>
      </c>
      <c r="F65" s="3">
        <v>0</v>
      </c>
      <c r="G65" s="3">
        <v>0</v>
      </c>
    </row>
    <row r="66" spans="1:7" ht="13.5" thickBot="1">
      <c r="A66" s="5"/>
      <c r="B66" s="12" t="s">
        <v>75</v>
      </c>
      <c r="C66" s="12">
        <f>C65+C64+C63+C62+C61+C60+C59</f>
        <v>611371.4099999999</v>
      </c>
      <c r="D66" s="25">
        <f>D65+D64+D63+D62+D61+D60+D59</f>
        <v>611371.4099999999</v>
      </c>
      <c r="E66" s="25">
        <f>E65+E64+E63+E62+E61+E60+E59</f>
        <v>0</v>
      </c>
      <c r="F66" s="25">
        <f>F65+F64+F63+F62+F61+F60+F59</f>
        <v>0</v>
      </c>
      <c r="G66" s="12">
        <f>G65+G64+G63+G62+G61+G60</f>
        <v>0</v>
      </c>
    </row>
    <row r="67" spans="1:7" ht="12.75">
      <c r="A67" s="14" t="s">
        <v>52</v>
      </c>
      <c r="B67" s="7" t="s">
        <v>53</v>
      </c>
      <c r="C67" s="7"/>
      <c r="D67" s="7"/>
      <c r="E67" s="7"/>
      <c r="F67" s="7"/>
      <c r="G67" s="7"/>
    </row>
    <row r="68" spans="1:7" ht="12.75">
      <c r="A68" s="14"/>
      <c r="B68" s="7" t="s">
        <v>54</v>
      </c>
      <c r="C68" s="7"/>
      <c r="D68" s="3"/>
      <c r="E68" s="3"/>
      <c r="F68" s="3"/>
      <c r="G68" s="7"/>
    </row>
    <row r="69" spans="1:7" ht="12.75">
      <c r="A69" s="3"/>
      <c r="B69" s="3" t="s">
        <v>78</v>
      </c>
      <c r="C69" s="3">
        <f>D69+E69+F69</f>
        <v>75600</v>
      </c>
      <c r="D69" s="3">
        <v>75600</v>
      </c>
      <c r="E69" s="3">
        <v>0</v>
      </c>
      <c r="F69" s="3">
        <v>0</v>
      </c>
      <c r="G69" s="3">
        <v>0</v>
      </c>
    </row>
    <row r="70" spans="1:7" ht="12.75">
      <c r="A70" s="3"/>
      <c r="B70" s="3" t="s">
        <v>79</v>
      </c>
      <c r="C70" s="3">
        <f>D70+E70+F70</f>
        <v>27300</v>
      </c>
      <c r="D70" s="3">
        <v>27300</v>
      </c>
      <c r="E70" s="3">
        <v>0</v>
      </c>
      <c r="F70" s="3">
        <v>0</v>
      </c>
      <c r="G70" s="3">
        <v>0</v>
      </c>
    </row>
    <row r="71" spans="1:7" ht="12.75">
      <c r="A71" s="3"/>
      <c r="B71" s="3" t="s">
        <v>102</v>
      </c>
      <c r="C71" s="3">
        <f>D71+E71+F71</f>
        <v>69615</v>
      </c>
      <c r="D71" s="3">
        <v>69615</v>
      </c>
      <c r="E71" s="3">
        <v>0</v>
      </c>
      <c r="F71" s="3">
        <v>0</v>
      </c>
      <c r="G71" s="3">
        <v>0</v>
      </c>
    </row>
    <row r="72" spans="1:7" ht="12.75">
      <c r="A72" s="8"/>
      <c r="B72" s="3" t="s">
        <v>29</v>
      </c>
      <c r="C72" s="3">
        <f>SUM(C69:C71)</f>
        <v>172515</v>
      </c>
      <c r="D72" s="3">
        <f>SUM(D69:D71)</f>
        <v>172515</v>
      </c>
      <c r="E72" s="3">
        <f>SUM(E69:E71)</f>
        <v>0</v>
      </c>
      <c r="F72" s="3">
        <f>SUM(F69:F71)</f>
        <v>0</v>
      </c>
      <c r="G72" s="3">
        <v>0</v>
      </c>
    </row>
    <row r="73" spans="1:7" ht="12.75">
      <c r="A73" s="8"/>
      <c r="B73" s="3" t="s">
        <v>30</v>
      </c>
      <c r="C73" s="3">
        <f>D73+E73+F73</f>
        <v>45198.93</v>
      </c>
      <c r="D73" s="3">
        <v>45198.93</v>
      </c>
      <c r="E73" s="3">
        <v>0</v>
      </c>
      <c r="F73" s="3">
        <v>0</v>
      </c>
      <c r="G73" s="3">
        <v>0</v>
      </c>
    </row>
    <row r="74" spans="1:7" ht="12.75">
      <c r="A74" s="3"/>
      <c r="B74" s="3" t="s">
        <v>55</v>
      </c>
      <c r="C74" s="3">
        <f>C75+C76+C77+C78</f>
        <v>11550</v>
      </c>
      <c r="D74" s="3">
        <f>D75+D76+D77+D78</f>
        <v>11550</v>
      </c>
      <c r="E74" s="3">
        <v>0</v>
      </c>
      <c r="F74" s="3">
        <f>F75+F76+F77+F78</f>
        <v>0</v>
      </c>
      <c r="G74" s="3">
        <v>0</v>
      </c>
    </row>
    <row r="75" spans="1:7" ht="12.75">
      <c r="A75" s="3"/>
      <c r="B75" s="3" t="s">
        <v>56</v>
      </c>
      <c r="C75" s="3">
        <f aca="true" t="shared" si="2" ref="C75:C80">D75+E75+F75</f>
        <v>9600</v>
      </c>
      <c r="D75" s="3">
        <v>9600</v>
      </c>
      <c r="E75" s="3">
        <v>0</v>
      </c>
      <c r="F75" s="3">
        <v>0</v>
      </c>
      <c r="G75" s="3">
        <v>0</v>
      </c>
    </row>
    <row r="76" spans="1:7" ht="12.75">
      <c r="A76" s="3"/>
      <c r="B76" s="3" t="s">
        <v>57</v>
      </c>
      <c r="C76" s="3">
        <f t="shared" si="2"/>
        <v>1500</v>
      </c>
      <c r="D76" s="3">
        <v>1500</v>
      </c>
      <c r="E76" s="3">
        <v>0</v>
      </c>
      <c r="F76" s="3">
        <v>0</v>
      </c>
      <c r="G76" s="3">
        <v>0</v>
      </c>
    </row>
    <row r="77" spans="1:7" ht="12.75">
      <c r="A77" s="3"/>
      <c r="B77" s="3" t="s">
        <v>58</v>
      </c>
      <c r="C77" s="3">
        <f t="shared" si="2"/>
        <v>450</v>
      </c>
      <c r="D77" s="3">
        <v>450</v>
      </c>
      <c r="E77" s="3">
        <v>0</v>
      </c>
      <c r="F77" s="3">
        <v>0</v>
      </c>
      <c r="G77" s="3">
        <v>0</v>
      </c>
    </row>
    <row r="78" spans="1:7" ht="12.75">
      <c r="A78" s="3"/>
      <c r="B78" s="3" t="s">
        <v>59</v>
      </c>
      <c r="C78" s="3">
        <f t="shared" si="2"/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12.75">
      <c r="A79" s="3"/>
      <c r="B79" s="3" t="s">
        <v>60</v>
      </c>
      <c r="C79" s="3">
        <f t="shared" si="2"/>
        <v>30300</v>
      </c>
      <c r="D79" s="3">
        <v>30300</v>
      </c>
      <c r="E79" s="3">
        <v>0</v>
      </c>
      <c r="F79" s="3">
        <v>0</v>
      </c>
      <c r="G79" s="3">
        <v>0</v>
      </c>
    </row>
    <row r="80" spans="1:7" ht="12.75">
      <c r="A80" s="3"/>
      <c r="B80" s="3" t="s">
        <v>51</v>
      </c>
      <c r="C80" s="3">
        <f t="shared" si="2"/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3.5" thickBot="1">
      <c r="A81" s="5"/>
      <c r="B81" s="12" t="s">
        <v>75</v>
      </c>
      <c r="C81" s="12">
        <f>C80+C79+C74+C73+C72</f>
        <v>259563.93</v>
      </c>
      <c r="D81" s="25">
        <f>D80+D79+D74+D73+D72</f>
        <v>259563.93</v>
      </c>
      <c r="E81" s="25">
        <f>E80+E79+E74+E73+E72</f>
        <v>0</v>
      </c>
      <c r="F81" s="25">
        <f>F80+F79+F74+F73+F72</f>
        <v>0</v>
      </c>
      <c r="G81" s="12">
        <f>G79+G74+G73+G72</f>
        <v>0</v>
      </c>
    </row>
    <row r="82" spans="1:7" ht="12.75">
      <c r="A82" s="7" t="s">
        <v>61</v>
      </c>
      <c r="B82" s="7" t="s">
        <v>62</v>
      </c>
      <c r="C82" s="7"/>
      <c r="D82" s="7"/>
      <c r="E82" s="7"/>
      <c r="F82" s="7"/>
      <c r="G82" s="7"/>
    </row>
    <row r="83" spans="1:7" ht="12.75">
      <c r="A83" s="3"/>
      <c r="B83" s="3" t="s">
        <v>63</v>
      </c>
      <c r="C83" s="3">
        <f>D83+E83+F83</f>
        <v>272850</v>
      </c>
      <c r="D83" s="3">
        <v>272850</v>
      </c>
      <c r="E83" s="3">
        <v>0</v>
      </c>
      <c r="F83" s="3">
        <v>0</v>
      </c>
      <c r="G83" s="3">
        <v>0</v>
      </c>
    </row>
    <row r="84" spans="1:7" ht="12.75">
      <c r="A84" s="3"/>
      <c r="B84" s="3" t="s">
        <v>30</v>
      </c>
      <c r="C84" s="3">
        <f>D84+E84+F84</f>
        <v>71486.7</v>
      </c>
      <c r="D84" s="3">
        <v>71486.7</v>
      </c>
      <c r="E84" s="3">
        <v>0</v>
      </c>
      <c r="F84" s="3">
        <v>0</v>
      </c>
      <c r="G84" s="3">
        <v>0</v>
      </c>
    </row>
    <row r="85" spans="1:7" ht="12.75">
      <c r="A85" s="3"/>
      <c r="B85" s="3" t="s">
        <v>64</v>
      </c>
      <c r="C85" s="3">
        <f>C86+C87+C88+C89+C90+C91+C92+C93+C94+C95</f>
        <v>31813.02</v>
      </c>
      <c r="D85" s="3">
        <f>D86+D87+D88+D89+D90+D91+D92+D93+D94+D95</f>
        <v>31813.02</v>
      </c>
      <c r="E85" s="3">
        <f>E86+E87+E88+E89+E90+E91+E92+E93+E94+E95</f>
        <v>0</v>
      </c>
      <c r="F85" s="3">
        <f>F86+F87+F88+F89+F90+F91+F92+F93+F94+F95</f>
        <v>0</v>
      </c>
      <c r="G85" s="3">
        <f>G86+G87+G88+G89+G90+G91+G92+G93+G94+G95</f>
        <v>0</v>
      </c>
    </row>
    <row r="86" spans="1:7" ht="12.75">
      <c r="A86" s="3"/>
      <c r="B86" s="3" t="s">
        <v>56</v>
      </c>
      <c r="C86" s="3">
        <f aca="true" t="shared" si="3" ref="C86:C95">D86+E86+F86</f>
        <v>6000</v>
      </c>
      <c r="D86" s="3">
        <v>6000</v>
      </c>
      <c r="E86" s="3">
        <v>0</v>
      </c>
      <c r="F86" s="3">
        <v>0</v>
      </c>
      <c r="G86" s="3">
        <v>0</v>
      </c>
    </row>
    <row r="87" spans="1:7" ht="12.75">
      <c r="A87" s="3"/>
      <c r="B87" s="3" t="s">
        <v>57</v>
      </c>
      <c r="C87" s="3">
        <f t="shared" si="3"/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12.75">
      <c r="A88" s="3"/>
      <c r="B88" s="3" t="s">
        <v>58</v>
      </c>
      <c r="C88" s="3">
        <f t="shared" si="3"/>
        <v>480</v>
      </c>
      <c r="D88" s="3">
        <v>480</v>
      </c>
      <c r="E88" s="3">
        <v>0</v>
      </c>
      <c r="F88" s="3">
        <v>0</v>
      </c>
      <c r="G88" s="3">
        <v>0</v>
      </c>
    </row>
    <row r="89" spans="1:7" ht="12.75">
      <c r="A89" s="3"/>
      <c r="B89" s="3" t="s">
        <v>59</v>
      </c>
      <c r="C89" s="3">
        <f t="shared" si="3"/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12.75">
      <c r="A90" s="3"/>
      <c r="B90" s="3" t="s">
        <v>65</v>
      </c>
      <c r="C90" s="3">
        <f t="shared" si="3"/>
        <v>11400</v>
      </c>
      <c r="D90" s="3">
        <v>11400</v>
      </c>
      <c r="E90" s="3">
        <v>0</v>
      </c>
      <c r="F90" s="3">
        <v>0</v>
      </c>
      <c r="G90" s="3">
        <v>0</v>
      </c>
    </row>
    <row r="91" spans="1:7" ht="12.75">
      <c r="A91" s="3"/>
      <c r="B91" s="3" t="s">
        <v>103</v>
      </c>
      <c r="C91" s="3">
        <f t="shared" si="3"/>
        <v>1500</v>
      </c>
      <c r="D91" s="3">
        <v>1500</v>
      </c>
      <c r="E91" s="3">
        <v>0</v>
      </c>
      <c r="F91" s="3">
        <v>0</v>
      </c>
      <c r="G91" s="3">
        <v>0</v>
      </c>
    </row>
    <row r="92" spans="1:7" ht="12.75">
      <c r="A92" s="3"/>
      <c r="B92" s="3" t="s">
        <v>104</v>
      </c>
      <c r="C92" s="3">
        <f t="shared" si="3"/>
        <v>1200</v>
      </c>
      <c r="D92" s="3">
        <v>1200</v>
      </c>
      <c r="E92" s="3">
        <v>0</v>
      </c>
      <c r="F92" s="3">
        <v>0</v>
      </c>
      <c r="G92" s="3">
        <v>0</v>
      </c>
    </row>
    <row r="93" spans="1:7" ht="12.75">
      <c r="A93" s="3"/>
      <c r="B93" s="3" t="s">
        <v>105</v>
      </c>
      <c r="C93" s="3">
        <f t="shared" si="3"/>
        <v>3000</v>
      </c>
      <c r="D93" s="3">
        <v>3000</v>
      </c>
      <c r="E93" s="3">
        <v>0</v>
      </c>
      <c r="F93" s="3">
        <v>0</v>
      </c>
      <c r="G93" s="3">
        <v>0</v>
      </c>
    </row>
    <row r="94" spans="1:7" ht="12.75">
      <c r="A94" s="3"/>
      <c r="B94" s="3" t="s">
        <v>106</v>
      </c>
      <c r="C94" s="3">
        <f t="shared" si="3"/>
        <v>5100</v>
      </c>
      <c r="D94" s="3">
        <v>5100</v>
      </c>
      <c r="E94" s="3">
        <v>0</v>
      </c>
      <c r="F94" s="3">
        <v>0</v>
      </c>
      <c r="G94" s="3">
        <v>0</v>
      </c>
    </row>
    <row r="95" spans="1:7" ht="12.75">
      <c r="A95" s="3"/>
      <c r="B95" s="3" t="s">
        <v>80</v>
      </c>
      <c r="C95" s="3">
        <f t="shared" si="3"/>
        <v>3133.02</v>
      </c>
      <c r="D95" s="3">
        <v>3133.02</v>
      </c>
      <c r="E95" s="3">
        <v>0</v>
      </c>
      <c r="F95" s="3">
        <v>0</v>
      </c>
      <c r="G95" s="3">
        <v>0</v>
      </c>
    </row>
    <row r="96" spans="1:7" ht="13.5" thickBot="1">
      <c r="A96" s="5"/>
      <c r="B96" s="12" t="s">
        <v>75</v>
      </c>
      <c r="C96" s="12">
        <f>C85+C84+C83</f>
        <v>376149.72</v>
      </c>
      <c r="D96" s="25">
        <f>D85+D84+D83</f>
        <v>376149.72</v>
      </c>
      <c r="E96" s="25">
        <f>E85+E84+E83</f>
        <v>0</v>
      </c>
      <c r="F96" s="25">
        <f>F85+F84+F83</f>
        <v>0</v>
      </c>
      <c r="G96" s="25">
        <f>G85+G84+G83</f>
        <v>0</v>
      </c>
    </row>
    <row r="97" spans="1:7" ht="12.75">
      <c r="A97" s="14" t="s">
        <v>66</v>
      </c>
      <c r="B97" s="15" t="s">
        <v>81</v>
      </c>
      <c r="C97" s="15">
        <f>D97+E97+F97</f>
        <v>900</v>
      </c>
      <c r="D97" s="15">
        <v>900</v>
      </c>
      <c r="E97" s="15">
        <v>0</v>
      </c>
      <c r="F97" s="15">
        <v>0</v>
      </c>
      <c r="G97" s="15">
        <v>0</v>
      </c>
    </row>
    <row r="98" spans="1:7" ht="12.75">
      <c r="A98" s="16"/>
      <c r="B98" s="16" t="s">
        <v>67</v>
      </c>
      <c r="C98" s="17">
        <f>C97+C96+C81+C66+C51+C45+C33</f>
        <v>2458680</v>
      </c>
      <c r="D98" s="27">
        <f>D97+D96+D81+D66+D51+D45+D33</f>
        <v>2458680</v>
      </c>
      <c r="E98" s="27">
        <f>E97+E96+E81+E66+E51+E45+E33</f>
        <v>0</v>
      </c>
      <c r="F98" s="27">
        <f>F97+F96+F81+F66+F51+F45+F33</f>
        <v>0</v>
      </c>
      <c r="G98" s="27">
        <f>G97+G96+G81+G66+G51+G45+G33</f>
        <v>0</v>
      </c>
    </row>
    <row r="99" spans="1:7" ht="12.75">
      <c r="A99" s="3"/>
      <c r="B99" s="4" t="s">
        <v>107</v>
      </c>
      <c r="C99" s="4">
        <f>D99+E99+F99</f>
        <v>157320</v>
      </c>
      <c r="D99" s="4">
        <v>157320</v>
      </c>
      <c r="E99" s="4">
        <v>0</v>
      </c>
      <c r="F99" s="4">
        <v>0</v>
      </c>
      <c r="G99" s="4">
        <v>0</v>
      </c>
    </row>
    <row r="100" spans="1:7" ht="12.75">
      <c r="A100" s="18"/>
      <c r="B100" s="19" t="s">
        <v>68</v>
      </c>
      <c r="C100" s="20">
        <f>C99+C98</f>
        <v>2616000</v>
      </c>
      <c r="D100" s="3">
        <f>D99+D98</f>
        <v>2616000</v>
      </c>
      <c r="E100" s="3">
        <v>0</v>
      </c>
      <c r="F100" s="3">
        <v>0</v>
      </c>
      <c r="G100" s="3">
        <f>G99+G98</f>
        <v>0</v>
      </c>
    </row>
    <row r="101" spans="1:3" ht="14.25">
      <c r="A101" s="21"/>
      <c r="B101" s="21"/>
      <c r="C101" s="21"/>
    </row>
    <row r="102" spans="1:3" ht="14.25">
      <c r="A102" s="21"/>
      <c r="B102" s="21"/>
      <c r="C102" s="21"/>
    </row>
    <row r="103" spans="1:3" ht="14.25">
      <c r="A103" s="21"/>
      <c r="B103" s="21"/>
      <c r="C103" s="21"/>
    </row>
    <row r="104" spans="1:3" ht="14.25">
      <c r="A104" s="21"/>
      <c r="B104" s="21"/>
      <c r="C104" s="21"/>
    </row>
    <row r="105" spans="1:3" ht="14.25">
      <c r="A105" s="21"/>
      <c r="B105" s="21"/>
      <c r="C105" s="21"/>
    </row>
    <row r="106" spans="1:3" ht="14.25">
      <c r="A106" s="22"/>
      <c r="B106" s="22"/>
      <c r="C106" s="22"/>
    </row>
    <row r="107" spans="1:5" ht="14.25">
      <c r="A107" s="22"/>
      <c r="B107" s="23" t="s">
        <v>69</v>
      </c>
      <c r="C107" s="23" t="s">
        <v>70</v>
      </c>
      <c r="D107" s="24"/>
      <c r="E107" s="24"/>
    </row>
    <row r="108" spans="1:3" ht="14.25">
      <c r="A108" s="22"/>
      <c r="B108" s="22"/>
      <c r="C108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1"/>
  <sheetViews>
    <sheetView workbookViewId="0" topLeftCell="A1">
      <selection activeCell="H438" sqref="H438"/>
    </sheetView>
  </sheetViews>
  <sheetFormatPr defaultColWidth="9.140625" defaultRowHeight="12.75"/>
  <cols>
    <col min="1" max="1" width="3.57421875" style="0" customWidth="1"/>
    <col min="2" max="2" width="45.140625" style="0" customWidth="1"/>
    <col min="6" max="6" width="9.7109375" style="0" customWidth="1"/>
    <col min="7" max="7" width="7.8515625" style="0" customWidth="1"/>
  </cols>
  <sheetData>
    <row r="1" spans="1:4" ht="12.75">
      <c r="A1" s="1"/>
      <c r="B1" s="2"/>
      <c r="C1" s="2"/>
      <c r="D1" s="2" t="s">
        <v>0</v>
      </c>
    </row>
    <row r="2" spans="1:4" ht="12.75">
      <c r="A2" s="1"/>
      <c r="B2" s="1"/>
      <c r="C2" s="1" t="s">
        <v>1</v>
      </c>
      <c r="D2" s="1"/>
    </row>
    <row r="3" spans="1:4" ht="12.75">
      <c r="A3" s="1"/>
      <c r="B3" s="1"/>
      <c r="C3" s="1"/>
      <c r="D3" s="1" t="s">
        <v>2</v>
      </c>
    </row>
    <row r="4" spans="1:3" ht="12.75">
      <c r="A4" s="1"/>
      <c r="B4" s="1"/>
      <c r="C4" s="1"/>
    </row>
    <row r="5" spans="1:3" ht="12.75">
      <c r="A5" s="1"/>
      <c r="B5" s="2" t="s">
        <v>82</v>
      </c>
      <c r="C5" s="2"/>
    </row>
    <row r="6" spans="1:3" ht="12.75">
      <c r="A6" s="1"/>
      <c r="B6" s="1" t="s">
        <v>83</v>
      </c>
      <c r="C6" s="1"/>
    </row>
    <row r="7" spans="1:3" ht="12.75">
      <c r="A7" s="1"/>
      <c r="B7" s="1" t="s">
        <v>4</v>
      </c>
      <c r="C7" s="1">
        <f>C8+C9</f>
        <v>92617.6</v>
      </c>
    </row>
    <row r="8" spans="1:3" ht="12.75">
      <c r="A8" s="1"/>
      <c r="B8" s="1" t="s">
        <v>5</v>
      </c>
      <c r="C8" s="1">
        <v>87525.1</v>
      </c>
    </row>
    <row r="9" spans="1:3" ht="12.75">
      <c r="A9" s="1"/>
      <c r="B9" s="1" t="s">
        <v>6</v>
      </c>
      <c r="C9" s="1">
        <v>5092.5</v>
      </c>
    </row>
    <row r="10" spans="1:3" ht="12.75">
      <c r="A10" s="1"/>
      <c r="B10" s="1" t="s">
        <v>7</v>
      </c>
      <c r="C10" s="1">
        <f>C11+C12+C13</f>
        <v>109470.5</v>
      </c>
    </row>
    <row r="11" spans="1:3" ht="12.75">
      <c r="A11" s="1"/>
      <c r="B11" s="1" t="s">
        <v>8</v>
      </c>
      <c r="C11" s="1">
        <v>14989.5</v>
      </c>
    </row>
    <row r="12" spans="1:3" ht="12.75">
      <c r="A12" s="1"/>
      <c r="B12" s="1" t="s">
        <v>9</v>
      </c>
      <c r="C12" s="1">
        <v>9656.2</v>
      </c>
    </row>
    <row r="13" spans="1:3" ht="12.75">
      <c r="A13" s="1"/>
      <c r="B13" s="1" t="s">
        <v>10</v>
      </c>
      <c r="C13" s="1">
        <v>84824.8</v>
      </c>
    </row>
    <row r="14" spans="1:3" ht="12.75">
      <c r="A14" s="1"/>
      <c r="B14" s="1" t="s">
        <v>11</v>
      </c>
      <c r="C14" s="1">
        <v>8727.8</v>
      </c>
    </row>
    <row r="15" spans="1:3" ht="12.75">
      <c r="A15" s="1"/>
      <c r="B15" s="1" t="s">
        <v>12</v>
      </c>
      <c r="C15" s="1">
        <v>4964</v>
      </c>
    </row>
    <row r="16" spans="1:6" ht="12.75">
      <c r="A16" s="3" t="s">
        <v>13</v>
      </c>
      <c r="B16" s="3" t="s">
        <v>14</v>
      </c>
      <c r="C16" s="3" t="s">
        <v>71</v>
      </c>
      <c r="D16" s="4" t="s">
        <v>72</v>
      </c>
      <c r="E16" s="4" t="s">
        <v>73</v>
      </c>
      <c r="F16" s="4" t="s">
        <v>74</v>
      </c>
    </row>
    <row r="17" spans="1:6" ht="13.5" thickBot="1">
      <c r="A17" s="3"/>
      <c r="B17" s="5" t="s">
        <v>19</v>
      </c>
      <c r="C17" s="3"/>
      <c r="D17" s="6"/>
      <c r="E17" s="6"/>
      <c r="F17" s="6"/>
    </row>
    <row r="18" spans="1:6" ht="12.75">
      <c r="A18" s="3">
        <v>1</v>
      </c>
      <c r="B18" s="7" t="s">
        <v>20</v>
      </c>
      <c r="C18" s="3">
        <f>D18+E18+F18</f>
        <v>2550000</v>
      </c>
      <c r="D18" s="3">
        <v>850000</v>
      </c>
      <c r="E18" s="3">
        <v>850000</v>
      </c>
      <c r="F18" s="3">
        <v>850000</v>
      </c>
    </row>
    <row r="19" spans="1:6" ht="12.75">
      <c r="A19" s="3">
        <v>3</v>
      </c>
      <c r="B19" s="3" t="s">
        <v>21</v>
      </c>
      <c r="C19" s="3">
        <f>D19+E19+F19</f>
        <v>36000</v>
      </c>
      <c r="D19" s="3">
        <v>12000</v>
      </c>
      <c r="E19" s="3">
        <v>12000</v>
      </c>
      <c r="F19" s="3">
        <v>12000</v>
      </c>
    </row>
    <row r="20" spans="1:6" ht="12.75">
      <c r="A20" s="3">
        <v>4</v>
      </c>
      <c r="B20" s="3" t="s">
        <v>22</v>
      </c>
      <c r="C20" s="3">
        <f>D20+E20+F20</f>
        <v>30000</v>
      </c>
      <c r="D20" s="3">
        <v>10000</v>
      </c>
      <c r="E20" s="3">
        <v>10000</v>
      </c>
      <c r="F20" s="3">
        <v>10000</v>
      </c>
    </row>
    <row r="21" spans="1:6" ht="12.75">
      <c r="A21" s="8"/>
      <c r="B21" s="8" t="s">
        <v>23</v>
      </c>
      <c r="C21" s="8">
        <f>SUM(C18:C20)</f>
        <v>2616000</v>
      </c>
      <c r="D21" s="8">
        <f>SUM(D18:D20)</f>
        <v>872000</v>
      </c>
      <c r="E21" s="8">
        <f>SUM(E18:E20)</f>
        <v>872000</v>
      </c>
      <c r="F21" s="8">
        <f>SUM(F18:F20)</f>
        <v>872000</v>
      </c>
    </row>
    <row r="22" spans="1:8" ht="12.75">
      <c r="A22" s="8"/>
      <c r="B22" s="9"/>
      <c r="C22" s="8"/>
      <c r="D22" s="6"/>
      <c r="E22" s="6"/>
      <c r="F22" s="6"/>
      <c r="H22" t="s">
        <v>109</v>
      </c>
    </row>
    <row r="23" spans="1:6" ht="13.5" thickBot="1">
      <c r="A23" s="3"/>
      <c r="B23" s="5" t="s">
        <v>24</v>
      </c>
      <c r="C23" s="3"/>
      <c r="D23" s="6"/>
      <c r="E23" s="6"/>
      <c r="F23" s="6"/>
    </row>
    <row r="24" spans="1:6" ht="12.75">
      <c r="A24" s="3">
        <v>1</v>
      </c>
      <c r="B24" s="7" t="s">
        <v>25</v>
      </c>
      <c r="C24" s="3"/>
      <c r="D24" s="6"/>
      <c r="E24" s="6"/>
      <c r="F24" s="6"/>
    </row>
    <row r="25" spans="1:6" ht="12.75">
      <c r="A25" s="3" t="s">
        <v>26</v>
      </c>
      <c r="B25" s="3" t="s">
        <v>27</v>
      </c>
      <c r="C25" s="3"/>
      <c r="D25" s="6"/>
      <c r="E25" s="6"/>
      <c r="F25" s="6"/>
    </row>
    <row r="26" spans="1:6" ht="12.75">
      <c r="A26" s="3"/>
      <c r="B26" s="3" t="s">
        <v>115</v>
      </c>
      <c r="C26" s="3">
        <f>D26+E26+F26</f>
        <v>382882.5</v>
      </c>
      <c r="D26" s="3">
        <v>127627.5</v>
      </c>
      <c r="E26" s="3">
        <v>127627.5</v>
      </c>
      <c r="F26" s="3">
        <v>127627.5</v>
      </c>
    </row>
    <row r="27" spans="1:6" ht="12.75">
      <c r="A27" s="3"/>
      <c r="B27" s="3" t="s">
        <v>84</v>
      </c>
      <c r="C27" s="3">
        <f>D27+E27+F27</f>
        <v>34807.5</v>
      </c>
      <c r="D27" s="3">
        <v>11602.5</v>
      </c>
      <c r="E27" s="3">
        <v>11602.5</v>
      </c>
      <c r="F27" s="3">
        <v>11602.5</v>
      </c>
    </row>
    <row r="28" spans="1:6" ht="12.75">
      <c r="A28" s="3"/>
      <c r="B28" s="3" t="s">
        <v>29</v>
      </c>
      <c r="C28" s="10">
        <f>SUM(C26:C27)</f>
        <v>417690</v>
      </c>
      <c r="D28" s="10">
        <f>SUM(D26:D27)</f>
        <v>139230</v>
      </c>
      <c r="E28" s="10">
        <f>SUM(E26:E27)</f>
        <v>139230</v>
      </c>
      <c r="F28" s="10">
        <f>SUM(F26:F27)</f>
        <v>139230</v>
      </c>
    </row>
    <row r="29" spans="1:6" ht="12.75">
      <c r="A29" s="3"/>
      <c r="B29" s="3" t="s">
        <v>85</v>
      </c>
      <c r="C29" s="3">
        <f>D29+E29+F29</f>
        <v>109434.78</v>
      </c>
      <c r="D29" s="3">
        <v>36478.26</v>
      </c>
      <c r="E29" s="3">
        <v>36478.26</v>
      </c>
      <c r="F29" s="3">
        <v>36478.26</v>
      </c>
    </row>
    <row r="30" spans="1:6" ht="12.75">
      <c r="A30" s="3"/>
      <c r="B30" s="3" t="s">
        <v>31</v>
      </c>
      <c r="C30" s="3">
        <f>D30+E30+F30</f>
        <v>4500</v>
      </c>
      <c r="D30" s="3">
        <v>1500</v>
      </c>
      <c r="E30" s="3">
        <v>1500</v>
      </c>
      <c r="F30" s="3">
        <v>1500</v>
      </c>
    </row>
    <row r="31" spans="1:6" ht="12.75">
      <c r="A31" s="11"/>
      <c r="B31" s="11" t="s">
        <v>86</v>
      </c>
      <c r="C31" s="11">
        <f>D31+E31+F31</f>
        <v>17700</v>
      </c>
      <c r="D31" s="11">
        <v>5900</v>
      </c>
      <c r="E31" s="11">
        <v>5900</v>
      </c>
      <c r="F31" s="11">
        <v>5900</v>
      </c>
    </row>
    <row r="32" spans="1:6" ht="12.75">
      <c r="A32" s="11"/>
      <c r="B32" s="11" t="s">
        <v>32</v>
      </c>
      <c r="C32" s="11">
        <f>D32+E32+F32</f>
        <v>3000</v>
      </c>
      <c r="D32" s="11">
        <v>1000</v>
      </c>
      <c r="E32" s="11">
        <v>1000</v>
      </c>
      <c r="F32" s="11">
        <v>1000</v>
      </c>
    </row>
    <row r="33" spans="1:8" ht="13.5" thickBot="1">
      <c r="A33" s="5"/>
      <c r="B33" s="12" t="s">
        <v>75</v>
      </c>
      <c r="C33" s="12">
        <f>C32+C31+C30+C29+C28</f>
        <v>552324.78</v>
      </c>
      <c r="D33" s="25">
        <f>SUM(D28:D32)</f>
        <v>184108.26</v>
      </c>
      <c r="E33" s="25">
        <f>SUM(E28:E32)</f>
        <v>184108.26</v>
      </c>
      <c r="F33" s="25">
        <f>SUM(F28:F32)</f>
        <v>184108.26</v>
      </c>
      <c r="G33" s="28">
        <v>0.211</v>
      </c>
      <c r="H33">
        <v>11.31</v>
      </c>
    </row>
    <row r="34" spans="1:6" ht="12.75">
      <c r="A34" s="7" t="s">
        <v>33</v>
      </c>
      <c r="B34" s="7" t="s">
        <v>34</v>
      </c>
      <c r="C34" s="7"/>
      <c r="D34" s="7"/>
      <c r="E34" s="7"/>
      <c r="F34" s="7"/>
    </row>
    <row r="35" spans="1:6" ht="12.75">
      <c r="A35" s="7"/>
      <c r="B35" s="7" t="s">
        <v>87</v>
      </c>
      <c r="C35" s="7">
        <f>D35+E35+F35</f>
        <v>168093.45</v>
      </c>
      <c r="D35" s="7">
        <v>56031.15</v>
      </c>
      <c r="E35" s="7">
        <v>56031.15</v>
      </c>
      <c r="F35" s="7">
        <v>56031.15</v>
      </c>
    </row>
    <row r="36" spans="1:6" ht="12.75">
      <c r="A36" s="7"/>
      <c r="B36" s="7" t="s">
        <v>88</v>
      </c>
      <c r="C36" s="7">
        <v>0</v>
      </c>
      <c r="D36" s="7">
        <v>0</v>
      </c>
      <c r="E36" s="7">
        <v>0</v>
      </c>
      <c r="F36" s="7">
        <v>0</v>
      </c>
    </row>
    <row r="37" spans="1:6" ht="12.75">
      <c r="A37" s="3"/>
      <c r="B37" s="3" t="s">
        <v>89</v>
      </c>
      <c r="C37" s="3">
        <f aca="true" t="shared" si="0" ref="C37:C45">D37+E37+F37</f>
        <v>65189.729999999996</v>
      </c>
      <c r="D37" s="3">
        <v>21729.91</v>
      </c>
      <c r="E37" s="3">
        <v>21729.91</v>
      </c>
      <c r="F37" s="3">
        <v>21729.91</v>
      </c>
    </row>
    <row r="38" spans="1:6" ht="12.75">
      <c r="A38" s="3"/>
      <c r="B38" s="3" t="s">
        <v>36</v>
      </c>
      <c r="C38" s="3">
        <f t="shared" si="0"/>
        <v>244925.31</v>
      </c>
      <c r="D38" s="3">
        <v>81641.77</v>
      </c>
      <c r="E38" s="3">
        <v>81641.77</v>
      </c>
      <c r="F38" s="3">
        <v>81641.77</v>
      </c>
    </row>
    <row r="39" spans="1:6" ht="12.75">
      <c r="A39" s="3"/>
      <c r="B39" s="3" t="s">
        <v>90</v>
      </c>
      <c r="C39" s="3">
        <f t="shared" si="0"/>
        <v>3738.42</v>
      </c>
      <c r="D39" s="3">
        <v>1246.14</v>
      </c>
      <c r="E39" s="3">
        <v>1246.14</v>
      </c>
      <c r="F39" s="3">
        <v>1246.14</v>
      </c>
    </row>
    <row r="40" spans="1:6" ht="12.75">
      <c r="A40" s="3"/>
      <c r="B40" s="3" t="s">
        <v>91</v>
      </c>
      <c r="C40" s="3">
        <f t="shared" si="0"/>
        <v>62388.87</v>
      </c>
      <c r="D40" s="3">
        <v>20796.29</v>
      </c>
      <c r="E40" s="3">
        <v>20796.29</v>
      </c>
      <c r="F40" s="3">
        <v>20796.29</v>
      </c>
    </row>
    <row r="41" spans="1:6" ht="12.75">
      <c r="A41" s="3"/>
      <c r="B41" s="3" t="s">
        <v>108</v>
      </c>
      <c r="C41" s="3">
        <f t="shared" si="0"/>
        <v>1104.33</v>
      </c>
      <c r="D41" s="3">
        <v>368.11</v>
      </c>
      <c r="E41" s="3">
        <v>368.11</v>
      </c>
      <c r="F41" s="3">
        <v>368.11</v>
      </c>
    </row>
    <row r="42" spans="1:6" ht="12.75">
      <c r="A42" s="3"/>
      <c r="B42" s="3" t="s">
        <v>76</v>
      </c>
      <c r="C42" s="3">
        <f t="shared" si="0"/>
        <v>11124.3</v>
      </c>
      <c r="D42" s="3">
        <v>3708.1</v>
      </c>
      <c r="E42" s="3">
        <v>3708.1</v>
      </c>
      <c r="F42" s="3">
        <v>3708.1</v>
      </c>
    </row>
    <row r="43" spans="1:6" ht="12.75">
      <c r="A43" s="11"/>
      <c r="B43" s="11" t="s">
        <v>92</v>
      </c>
      <c r="C43" s="11">
        <f t="shared" si="0"/>
        <v>6000</v>
      </c>
      <c r="D43" s="11">
        <v>2000</v>
      </c>
      <c r="E43" s="11">
        <v>2000</v>
      </c>
      <c r="F43" s="11">
        <v>2000</v>
      </c>
    </row>
    <row r="44" spans="1:6" ht="12.75">
      <c r="A44" s="11"/>
      <c r="B44" s="11" t="s">
        <v>40</v>
      </c>
      <c r="C44" s="11">
        <f t="shared" si="0"/>
        <v>7500</v>
      </c>
      <c r="D44" s="11">
        <v>2500</v>
      </c>
      <c r="E44" s="11">
        <v>2500</v>
      </c>
      <c r="F44" s="11">
        <v>2500</v>
      </c>
    </row>
    <row r="45" spans="1:8" ht="13.5" thickBot="1">
      <c r="A45" s="5"/>
      <c r="B45" s="12" t="s">
        <v>75</v>
      </c>
      <c r="C45" s="13">
        <f t="shared" si="0"/>
        <v>570064.4100000001</v>
      </c>
      <c r="D45" s="25">
        <f>SUM(D35:D44)</f>
        <v>190021.47000000003</v>
      </c>
      <c r="E45" s="25">
        <f>SUM(E35:E44)</f>
        <v>190021.47000000003</v>
      </c>
      <c r="F45" s="25">
        <f>SUM(F35:F44)</f>
        <v>190021.47000000003</v>
      </c>
      <c r="G45" s="28">
        <v>0.2179</v>
      </c>
      <c r="H45">
        <v>15.37</v>
      </c>
    </row>
    <row r="46" spans="1:6" ht="12.75">
      <c r="A46" s="7" t="s">
        <v>41</v>
      </c>
      <c r="B46" s="7" t="s">
        <v>42</v>
      </c>
      <c r="C46" s="7"/>
      <c r="D46" s="7"/>
      <c r="E46" s="7"/>
      <c r="F46" s="7"/>
    </row>
    <row r="47" spans="1:6" ht="12.75">
      <c r="A47" s="7"/>
      <c r="B47" s="3" t="s">
        <v>93</v>
      </c>
      <c r="C47" s="7">
        <f>D47+E47+F47</f>
        <v>83250</v>
      </c>
      <c r="D47" s="7">
        <v>27750</v>
      </c>
      <c r="E47" s="7">
        <v>27750</v>
      </c>
      <c r="F47" s="7">
        <v>27750</v>
      </c>
    </row>
    <row r="48" spans="1:6" ht="12.75">
      <c r="A48" s="3"/>
      <c r="B48" s="3" t="s">
        <v>94</v>
      </c>
      <c r="C48" s="3">
        <f>D48+E48+F48</f>
        <v>2338.5</v>
      </c>
      <c r="D48" s="3">
        <v>779.5</v>
      </c>
      <c r="E48" s="3">
        <v>779.5</v>
      </c>
      <c r="F48" s="3">
        <v>779.5</v>
      </c>
    </row>
    <row r="49" spans="1:6" ht="12.75">
      <c r="A49" s="3"/>
      <c r="B49" s="3" t="s">
        <v>95</v>
      </c>
      <c r="C49" s="3">
        <f>D49+E49+F49</f>
        <v>2656.5</v>
      </c>
      <c r="D49" s="3">
        <v>885.5</v>
      </c>
      <c r="E49" s="3">
        <v>885.5</v>
      </c>
      <c r="F49" s="3">
        <v>885.5</v>
      </c>
    </row>
    <row r="50" spans="1:6" ht="12.75">
      <c r="A50" s="11"/>
      <c r="B50" s="11" t="s">
        <v>96</v>
      </c>
      <c r="C50" s="11">
        <f>D50+E50+F50</f>
        <v>60.75</v>
      </c>
      <c r="D50" s="11">
        <v>20.25</v>
      </c>
      <c r="E50" s="11">
        <v>20.25</v>
      </c>
      <c r="F50" s="11">
        <v>20.25</v>
      </c>
    </row>
    <row r="51" spans="1:9" ht="13.5" thickBot="1">
      <c r="A51" s="12"/>
      <c r="B51" s="12" t="s">
        <v>75</v>
      </c>
      <c r="C51" s="12">
        <f>SUM(C47:C50)</f>
        <v>88305.75</v>
      </c>
      <c r="D51" s="25">
        <f>SUM(D47:D50)</f>
        <v>29435.25</v>
      </c>
      <c r="E51" s="25">
        <f>SUM(E47:E50)</f>
        <v>29435.25</v>
      </c>
      <c r="F51" s="25">
        <f>SUM(F47:F50)</f>
        <v>29435.25</v>
      </c>
      <c r="G51" s="28">
        <v>0.0338</v>
      </c>
      <c r="H51">
        <v>16.77</v>
      </c>
      <c r="I51" t="s">
        <v>113</v>
      </c>
    </row>
    <row r="52" spans="1:6" ht="12.75">
      <c r="A52" s="11" t="s">
        <v>43</v>
      </c>
      <c r="B52" s="11" t="s">
        <v>44</v>
      </c>
      <c r="C52" s="11"/>
      <c r="D52" s="26"/>
      <c r="E52" s="26"/>
      <c r="F52" s="26"/>
    </row>
    <row r="53" spans="1:6" ht="12.75">
      <c r="A53" s="7"/>
      <c r="B53" s="7" t="s">
        <v>45</v>
      </c>
      <c r="C53" s="7"/>
      <c r="D53" s="7"/>
      <c r="E53" s="7"/>
      <c r="F53" s="7"/>
    </row>
    <row r="54" spans="1:6" ht="12.75">
      <c r="A54" s="3"/>
      <c r="B54" s="3" t="s">
        <v>46</v>
      </c>
      <c r="C54" s="3"/>
      <c r="D54" s="3"/>
      <c r="E54" s="3"/>
      <c r="F54" s="3"/>
    </row>
    <row r="55" spans="1:6" ht="12.75">
      <c r="A55" s="3"/>
      <c r="B55" s="3" t="s">
        <v>97</v>
      </c>
      <c r="C55" s="3">
        <f>D55+E55+F55</f>
        <v>224061.41999999998</v>
      </c>
      <c r="D55" s="3">
        <v>74687.14</v>
      </c>
      <c r="E55" s="3">
        <v>74687.14</v>
      </c>
      <c r="F55" s="3">
        <v>74687.14</v>
      </c>
    </row>
    <row r="56" spans="1:6" ht="12.75">
      <c r="A56" s="3"/>
      <c r="B56" s="3" t="s">
        <v>98</v>
      </c>
      <c r="C56" s="3">
        <f>D56+E56+F56</f>
        <v>45626.46</v>
      </c>
      <c r="D56" s="3">
        <v>15208.82</v>
      </c>
      <c r="E56" s="3">
        <v>15208.82</v>
      </c>
      <c r="F56" s="3">
        <v>15208.82</v>
      </c>
    </row>
    <row r="57" spans="1:6" ht="12.75">
      <c r="A57" s="3"/>
      <c r="B57" s="3" t="s">
        <v>99</v>
      </c>
      <c r="C57" s="3">
        <f>D57+E57+F57</f>
        <v>153088.59</v>
      </c>
      <c r="D57" s="3">
        <v>51029.53</v>
      </c>
      <c r="E57" s="3">
        <v>51029.53</v>
      </c>
      <c r="F57" s="3">
        <v>51029.53</v>
      </c>
    </row>
    <row r="58" spans="1:6" ht="12.75">
      <c r="A58" s="3"/>
      <c r="B58" s="3" t="s">
        <v>77</v>
      </c>
      <c r="C58" s="3">
        <f>D58+E58+F58</f>
        <v>26250</v>
      </c>
      <c r="D58" s="3">
        <v>8750</v>
      </c>
      <c r="E58" s="3">
        <v>8750</v>
      </c>
      <c r="F58" s="3">
        <v>8750</v>
      </c>
    </row>
    <row r="59" spans="1:6" ht="12.75">
      <c r="A59" s="3"/>
      <c r="B59" s="3" t="s">
        <v>47</v>
      </c>
      <c r="C59" s="3">
        <f>SUM(C55:C58)</f>
        <v>449026.47</v>
      </c>
      <c r="D59" s="3">
        <f>SUM(D55:D58)</f>
        <v>149675.49</v>
      </c>
      <c r="E59" s="3">
        <f>SUM(E55:E58)</f>
        <v>149675.49</v>
      </c>
      <c r="F59" s="3">
        <f>SUM(F55:F58)</f>
        <v>149675.49</v>
      </c>
    </row>
    <row r="60" spans="1:6" ht="12.75">
      <c r="A60" s="3"/>
      <c r="B60" s="3" t="s">
        <v>85</v>
      </c>
      <c r="C60" s="3">
        <f aca="true" t="shared" si="1" ref="C60:C65">D60+E60+F60</f>
        <v>117644.94</v>
      </c>
      <c r="D60" s="3">
        <v>39214.98</v>
      </c>
      <c r="E60" s="3">
        <v>39214.98</v>
      </c>
      <c r="F60" s="3">
        <v>39214.98</v>
      </c>
    </row>
    <row r="61" spans="1:6" ht="12.75">
      <c r="A61" s="3"/>
      <c r="B61" s="3" t="s">
        <v>48</v>
      </c>
      <c r="C61" s="3">
        <f t="shared" si="1"/>
        <v>30000</v>
      </c>
      <c r="D61" s="3">
        <v>10000</v>
      </c>
      <c r="E61" s="3">
        <v>10000</v>
      </c>
      <c r="F61" s="3">
        <v>10000</v>
      </c>
    </row>
    <row r="62" spans="1:6" ht="12.75">
      <c r="A62" s="3"/>
      <c r="B62" s="3" t="s">
        <v>49</v>
      </c>
      <c r="C62" s="3">
        <f t="shared" si="1"/>
        <v>1500</v>
      </c>
      <c r="D62" s="3">
        <v>500</v>
      </c>
      <c r="E62" s="3">
        <v>500</v>
      </c>
      <c r="F62" s="3">
        <v>500</v>
      </c>
    </row>
    <row r="63" spans="1:6" ht="12.75">
      <c r="A63" s="3"/>
      <c r="B63" s="3" t="s">
        <v>50</v>
      </c>
      <c r="C63" s="3">
        <f t="shared" si="1"/>
        <v>1500</v>
      </c>
      <c r="D63" s="3">
        <v>500</v>
      </c>
      <c r="E63" s="3">
        <v>500</v>
      </c>
      <c r="F63" s="3">
        <v>500</v>
      </c>
    </row>
    <row r="64" spans="1:6" ht="12.75">
      <c r="A64" s="3"/>
      <c r="B64" s="3" t="s">
        <v>100</v>
      </c>
      <c r="C64" s="3">
        <f t="shared" si="1"/>
        <v>8700</v>
      </c>
      <c r="D64" s="3">
        <v>2900</v>
      </c>
      <c r="E64" s="3">
        <v>2900</v>
      </c>
      <c r="F64" s="3">
        <v>2900</v>
      </c>
    </row>
    <row r="65" spans="1:6" ht="12.75">
      <c r="A65" s="3"/>
      <c r="B65" s="3" t="s">
        <v>101</v>
      </c>
      <c r="C65" s="3">
        <f t="shared" si="1"/>
        <v>3000</v>
      </c>
      <c r="D65" s="3">
        <v>1000</v>
      </c>
      <c r="E65" s="3">
        <v>1000</v>
      </c>
      <c r="F65" s="3">
        <v>1000</v>
      </c>
    </row>
    <row r="66" spans="1:8" ht="13.5" thickBot="1">
      <c r="A66" s="5"/>
      <c r="B66" s="12" t="s">
        <v>75</v>
      </c>
      <c r="C66" s="12">
        <f>C65+C64+C63+C62+C61+C60+C59</f>
        <v>611371.4099999999</v>
      </c>
      <c r="D66" s="25">
        <f>D65+D64+D63+D62+D61+D60+D59</f>
        <v>203790.47</v>
      </c>
      <c r="E66" s="25">
        <f>E65+E64+E63+E62+E61+E60+E59</f>
        <v>203790.47</v>
      </c>
      <c r="F66" s="25">
        <f>F65+F64+F63+F62+F61+F60+F59</f>
        <v>203790.47</v>
      </c>
      <c r="G66" s="28">
        <v>0.2337</v>
      </c>
      <c r="H66">
        <v>26.1</v>
      </c>
    </row>
    <row r="67" spans="1:6" ht="12.75">
      <c r="A67" s="14" t="s">
        <v>52</v>
      </c>
      <c r="B67" s="7" t="s">
        <v>53</v>
      </c>
      <c r="C67" s="7"/>
      <c r="D67" s="7"/>
      <c r="E67" s="7"/>
      <c r="F67" s="7"/>
    </row>
    <row r="68" spans="1:6" ht="12.75">
      <c r="A68" s="14"/>
      <c r="B68" s="7" t="s">
        <v>54</v>
      </c>
      <c r="C68" s="7"/>
      <c r="D68" s="3"/>
      <c r="E68" s="3"/>
      <c r="F68" s="3"/>
    </row>
    <row r="69" spans="1:6" ht="12.75">
      <c r="A69" s="3"/>
      <c r="B69" s="3" t="s">
        <v>78</v>
      </c>
      <c r="C69" s="3">
        <f>D69+E69+F69</f>
        <v>75600</v>
      </c>
      <c r="D69" s="3">
        <v>25200</v>
      </c>
      <c r="E69" s="3">
        <v>25200</v>
      </c>
      <c r="F69" s="3">
        <v>25200</v>
      </c>
    </row>
    <row r="70" spans="1:6" ht="12.75">
      <c r="A70" s="3"/>
      <c r="B70" s="3" t="s">
        <v>79</v>
      </c>
      <c r="C70" s="3">
        <f>D70+E70+F70</f>
        <v>27300</v>
      </c>
      <c r="D70" s="3">
        <v>9100</v>
      </c>
      <c r="E70" s="3">
        <v>9100</v>
      </c>
      <c r="F70" s="3">
        <v>9100</v>
      </c>
    </row>
    <row r="71" spans="1:6" ht="12.75">
      <c r="A71" s="3"/>
      <c r="B71" s="3" t="s">
        <v>102</v>
      </c>
      <c r="C71" s="3">
        <f>D71+E71+F71</f>
        <v>69615</v>
      </c>
      <c r="D71" s="3">
        <v>23205</v>
      </c>
      <c r="E71" s="3">
        <v>23205</v>
      </c>
      <c r="F71" s="3">
        <v>23205</v>
      </c>
    </row>
    <row r="72" spans="1:6" ht="12.75">
      <c r="A72" s="8"/>
      <c r="B72" s="3" t="s">
        <v>29</v>
      </c>
      <c r="C72" s="3">
        <f>SUM(C69:C71)</f>
        <v>172515</v>
      </c>
      <c r="D72" s="3">
        <f>SUM(D69:D71)</f>
        <v>57505</v>
      </c>
      <c r="E72" s="3">
        <f>SUM(E69:E71)</f>
        <v>57505</v>
      </c>
      <c r="F72" s="3">
        <f>SUM(F69:F71)</f>
        <v>57505</v>
      </c>
    </row>
    <row r="73" spans="1:6" ht="12.75">
      <c r="A73" s="8"/>
      <c r="B73" s="3" t="s">
        <v>30</v>
      </c>
      <c r="C73" s="3">
        <f>D73+E73+F73</f>
        <v>45198.93</v>
      </c>
      <c r="D73" s="3">
        <v>15066.31</v>
      </c>
      <c r="E73" s="3">
        <v>15066.31</v>
      </c>
      <c r="F73" s="3">
        <v>15066.31</v>
      </c>
    </row>
    <row r="74" spans="1:6" ht="12.75">
      <c r="A74" s="3"/>
      <c r="B74" s="3" t="s">
        <v>55</v>
      </c>
      <c r="C74" s="3">
        <f>C75+C76+C77+C78</f>
        <v>11550</v>
      </c>
      <c r="D74" s="3">
        <f>D75+D76+D77+D78</f>
        <v>3850</v>
      </c>
      <c r="E74" s="3">
        <f>E75+E76+E77+E78</f>
        <v>3850</v>
      </c>
      <c r="F74" s="3">
        <f>F75+F76+F77+F78</f>
        <v>3850</v>
      </c>
    </row>
    <row r="75" spans="1:6" ht="12.75">
      <c r="A75" s="3"/>
      <c r="B75" s="3" t="s">
        <v>56</v>
      </c>
      <c r="C75" s="3">
        <f aca="true" t="shared" si="2" ref="C75:C80">D75+E75+F75</f>
        <v>9600</v>
      </c>
      <c r="D75" s="3">
        <v>3200</v>
      </c>
      <c r="E75" s="3">
        <v>3200</v>
      </c>
      <c r="F75" s="3">
        <v>3200</v>
      </c>
    </row>
    <row r="76" spans="1:6" ht="12.75">
      <c r="A76" s="3"/>
      <c r="B76" s="3" t="s">
        <v>57</v>
      </c>
      <c r="C76" s="3">
        <f t="shared" si="2"/>
        <v>1500</v>
      </c>
      <c r="D76" s="3">
        <v>500</v>
      </c>
      <c r="E76" s="3">
        <v>500</v>
      </c>
      <c r="F76" s="3">
        <v>500</v>
      </c>
    </row>
    <row r="77" spans="1:6" ht="12.75">
      <c r="A77" s="3"/>
      <c r="B77" s="3" t="s">
        <v>58</v>
      </c>
      <c r="C77" s="3">
        <f t="shared" si="2"/>
        <v>450</v>
      </c>
      <c r="D77" s="3">
        <v>150</v>
      </c>
      <c r="E77" s="3">
        <v>150</v>
      </c>
      <c r="F77" s="3">
        <v>150</v>
      </c>
    </row>
    <row r="78" spans="1:6" ht="12.75">
      <c r="A78" s="3"/>
      <c r="B78" s="3" t="s">
        <v>59</v>
      </c>
      <c r="C78" s="3">
        <f t="shared" si="2"/>
        <v>0</v>
      </c>
      <c r="D78" s="3">
        <v>0</v>
      </c>
      <c r="E78" s="3">
        <v>0</v>
      </c>
      <c r="F78" s="3">
        <v>0</v>
      </c>
    </row>
    <row r="79" spans="1:6" ht="12.75">
      <c r="A79" s="3"/>
      <c r="B79" s="3" t="s">
        <v>60</v>
      </c>
      <c r="C79" s="3">
        <f t="shared" si="2"/>
        <v>30300</v>
      </c>
      <c r="D79" s="3">
        <v>10100</v>
      </c>
      <c r="E79" s="3">
        <v>10100</v>
      </c>
      <c r="F79" s="3">
        <v>10100</v>
      </c>
    </row>
    <row r="80" spans="1:6" ht="12.75">
      <c r="A80" s="3"/>
      <c r="B80" s="3" t="s">
        <v>51</v>
      </c>
      <c r="C80" s="3">
        <f t="shared" si="2"/>
        <v>0</v>
      </c>
      <c r="D80" s="3">
        <v>0</v>
      </c>
      <c r="E80" s="3">
        <v>0</v>
      </c>
      <c r="F80" s="3">
        <v>0</v>
      </c>
    </row>
    <row r="81" spans="1:8" ht="13.5" thickBot="1">
      <c r="A81" s="5"/>
      <c r="B81" s="12" t="s">
        <v>75</v>
      </c>
      <c r="C81" s="12">
        <f>C80+C79+C74+C73+C72</f>
        <v>259563.93</v>
      </c>
      <c r="D81" s="25">
        <f>D80+D79+D74+D73+D72</f>
        <v>86521.31</v>
      </c>
      <c r="E81" s="25">
        <f>E80+E79+E74+E73+E72</f>
        <v>86521.31</v>
      </c>
      <c r="F81" s="25">
        <f>F80+F79+F74+F73+F72</f>
        <v>86521.31</v>
      </c>
      <c r="G81" s="28">
        <v>0.0992</v>
      </c>
      <c r="H81">
        <v>2.68</v>
      </c>
    </row>
    <row r="82" spans="1:6" ht="12.75">
      <c r="A82" s="7" t="s">
        <v>61</v>
      </c>
      <c r="B82" s="7" t="s">
        <v>62</v>
      </c>
      <c r="C82" s="7"/>
      <c r="D82" s="7"/>
      <c r="E82" s="7"/>
      <c r="F82" s="7"/>
    </row>
    <row r="83" spans="1:6" ht="12.75">
      <c r="A83" s="3"/>
      <c r="B83" s="3" t="s">
        <v>63</v>
      </c>
      <c r="C83" s="3">
        <f>D83+E83+F83</f>
        <v>272850</v>
      </c>
      <c r="D83" s="3">
        <v>90950</v>
      </c>
      <c r="E83" s="3">
        <v>90950</v>
      </c>
      <c r="F83" s="3">
        <v>90950</v>
      </c>
    </row>
    <row r="84" spans="1:6" ht="12.75">
      <c r="A84" s="3"/>
      <c r="B84" s="3" t="s">
        <v>30</v>
      </c>
      <c r="C84" s="3">
        <f>D84+E84+F84</f>
        <v>71486.70000000001</v>
      </c>
      <c r="D84" s="3">
        <v>23828.9</v>
      </c>
      <c r="E84" s="3">
        <v>23828.9</v>
      </c>
      <c r="F84" s="3">
        <v>23828.9</v>
      </c>
    </row>
    <row r="85" spans="1:6" ht="12.75">
      <c r="A85" s="3"/>
      <c r="B85" s="3" t="s">
        <v>64</v>
      </c>
      <c r="C85" s="3">
        <f>C86+C87+C88+C89+C90+C91+C92+C93+C94+C95</f>
        <v>31813.02</v>
      </c>
      <c r="D85" s="3">
        <f>D86+D87+D88+D89+D90+D91+D92+D93+D94+D95</f>
        <v>10604.34</v>
      </c>
      <c r="E85" s="3">
        <f>E86+E87+E88+E89+E90+E91+E92+E93+E94+E95</f>
        <v>10604.34</v>
      </c>
      <c r="F85" s="3">
        <f>F86+F87+F88+F89+F90+F91+F92+F93+F94+F95</f>
        <v>10604.34</v>
      </c>
    </row>
    <row r="86" spans="1:6" ht="12.75">
      <c r="A86" s="3"/>
      <c r="B86" s="3" t="s">
        <v>56</v>
      </c>
      <c r="C86" s="3">
        <f aca="true" t="shared" si="3" ref="C86:C95">D86+E86+F86</f>
        <v>6000</v>
      </c>
      <c r="D86" s="3">
        <v>2000</v>
      </c>
      <c r="E86" s="3">
        <v>2000</v>
      </c>
      <c r="F86" s="3">
        <v>2000</v>
      </c>
    </row>
    <row r="87" spans="1:6" ht="12.75">
      <c r="A87" s="3"/>
      <c r="B87" s="3" t="s">
        <v>57</v>
      </c>
      <c r="C87" s="3">
        <f t="shared" si="3"/>
        <v>0</v>
      </c>
      <c r="D87" s="3">
        <v>0</v>
      </c>
      <c r="E87" s="3">
        <v>0</v>
      </c>
      <c r="F87" s="3">
        <v>0</v>
      </c>
    </row>
    <row r="88" spans="1:6" ht="12.75">
      <c r="A88" s="3"/>
      <c r="B88" s="3" t="s">
        <v>58</v>
      </c>
      <c r="C88" s="3">
        <f t="shared" si="3"/>
        <v>480</v>
      </c>
      <c r="D88" s="3">
        <v>160</v>
      </c>
      <c r="E88" s="3">
        <v>160</v>
      </c>
      <c r="F88" s="3">
        <v>160</v>
      </c>
    </row>
    <row r="89" spans="1:6" ht="12.75">
      <c r="A89" s="3"/>
      <c r="B89" s="3" t="s">
        <v>59</v>
      </c>
      <c r="C89" s="3">
        <f t="shared" si="3"/>
        <v>0</v>
      </c>
      <c r="D89" s="3">
        <v>0</v>
      </c>
      <c r="E89" s="3">
        <v>0</v>
      </c>
      <c r="F89" s="3">
        <v>0</v>
      </c>
    </row>
    <row r="90" spans="1:6" ht="12.75">
      <c r="A90" s="3"/>
      <c r="B90" s="3" t="s">
        <v>65</v>
      </c>
      <c r="C90" s="3">
        <f t="shared" si="3"/>
        <v>11400</v>
      </c>
      <c r="D90" s="3">
        <v>3800</v>
      </c>
      <c r="E90" s="3">
        <v>3800</v>
      </c>
      <c r="F90" s="3">
        <v>3800</v>
      </c>
    </row>
    <row r="91" spans="1:6" ht="12.75">
      <c r="A91" s="3"/>
      <c r="B91" s="3" t="s">
        <v>103</v>
      </c>
      <c r="C91" s="3">
        <f t="shared" si="3"/>
        <v>1500</v>
      </c>
      <c r="D91" s="3">
        <v>500</v>
      </c>
      <c r="E91" s="3">
        <v>500</v>
      </c>
      <c r="F91" s="3">
        <v>500</v>
      </c>
    </row>
    <row r="92" spans="1:6" ht="12.75">
      <c r="A92" s="3"/>
      <c r="B92" s="3" t="s">
        <v>104</v>
      </c>
      <c r="C92" s="3">
        <f t="shared" si="3"/>
        <v>1200</v>
      </c>
      <c r="D92" s="3">
        <v>400</v>
      </c>
      <c r="E92" s="3">
        <v>400</v>
      </c>
      <c r="F92" s="3">
        <v>400</v>
      </c>
    </row>
    <row r="93" spans="1:6" ht="12.75">
      <c r="A93" s="3"/>
      <c r="B93" s="3" t="s">
        <v>105</v>
      </c>
      <c r="C93" s="3">
        <f t="shared" si="3"/>
        <v>3000</v>
      </c>
      <c r="D93" s="3">
        <v>1000</v>
      </c>
      <c r="E93" s="3">
        <v>1000</v>
      </c>
      <c r="F93" s="3">
        <v>1000</v>
      </c>
    </row>
    <row r="94" spans="1:6" ht="12.75">
      <c r="A94" s="3"/>
      <c r="B94" s="3" t="s">
        <v>106</v>
      </c>
      <c r="C94" s="3">
        <f t="shared" si="3"/>
        <v>5100</v>
      </c>
      <c r="D94" s="3">
        <v>1700</v>
      </c>
      <c r="E94" s="3">
        <v>1700</v>
      </c>
      <c r="F94" s="3">
        <v>1700</v>
      </c>
    </row>
    <row r="95" spans="1:6" ht="12.75">
      <c r="A95" s="3"/>
      <c r="B95" s="3" t="s">
        <v>80</v>
      </c>
      <c r="C95" s="3">
        <f t="shared" si="3"/>
        <v>3133.0199999999995</v>
      </c>
      <c r="D95" s="3">
        <v>1044.34</v>
      </c>
      <c r="E95" s="3">
        <v>1044.34</v>
      </c>
      <c r="F95" s="3">
        <v>1044.34</v>
      </c>
    </row>
    <row r="96" spans="1:8" ht="13.5" thickBot="1">
      <c r="A96" s="5"/>
      <c r="B96" s="12" t="s">
        <v>75</v>
      </c>
      <c r="C96" s="12">
        <f>C85+C84+C83</f>
        <v>376149.72000000003</v>
      </c>
      <c r="D96" s="25">
        <f>D85+D84+D83</f>
        <v>125383.24</v>
      </c>
      <c r="E96" s="25">
        <f>E85+E84+E83</f>
        <v>125383.24</v>
      </c>
      <c r="F96" s="25">
        <f>F85+F84+F83</f>
        <v>125383.24</v>
      </c>
      <c r="G96" s="28">
        <v>0.1438</v>
      </c>
      <c r="H96">
        <v>7.38</v>
      </c>
    </row>
    <row r="97" spans="1:10" ht="12.75">
      <c r="A97" s="14" t="s">
        <v>66</v>
      </c>
      <c r="B97" s="15" t="s">
        <v>81</v>
      </c>
      <c r="C97" s="15">
        <f>D97+E97+F97</f>
        <v>900</v>
      </c>
      <c r="D97" s="15">
        <v>300</v>
      </c>
      <c r="E97" s="15">
        <v>300</v>
      </c>
      <c r="F97" s="15">
        <v>300</v>
      </c>
      <c r="G97" s="29">
        <v>0.0005</v>
      </c>
      <c r="H97" s="30">
        <v>0.2</v>
      </c>
      <c r="I97" t="s">
        <v>110</v>
      </c>
      <c r="J97" t="s">
        <v>112</v>
      </c>
    </row>
    <row r="98" spans="1:6" ht="12.75">
      <c r="A98" s="16"/>
      <c r="B98" s="16" t="s">
        <v>67</v>
      </c>
      <c r="C98" s="17">
        <f>C97+C96+C81+C66+C51+C45+C33</f>
        <v>2458680</v>
      </c>
      <c r="D98" s="27">
        <f>D97+D96+D81+D66+D51+D45+D33</f>
        <v>819560</v>
      </c>
      <c r="E98" s="27">
        <f>E97+E96+E81+E66+E51+E45+E33</f>
        <v>819560</v>
      </c>
      <c r="F98" s="27">
        <f>F97+F96+F81+F66+F51+F45+F33</f>
        <v>819560</v>
      </c>
    </row>
    <row r="99" spans="1:9" ht="12.75">
      <c r="A99" s="3"/>
      <c r="B99" s="4" t="s">
        <v>107</v>
      </c>
      <c r="C99" s="4">
        <f>D99+E99+F99</f>
        <v>157320</v>
      </c>
      <c r="D99" s="4">
        <v>52440</v>
      </c>
      <c r="E99" s="4">
        <v>52440</v>
      </c>
      <c r="F99" s="4">
        <v>52440</v>
      </c>
      <c r="G99" s="10">
        <v>6.01</v>
      </c>
      <c r="H99" s="30">
        <v>15.25</v>
      </c>
      <c r="I99" t="s">
        <v>111</v>
      </c>
    </row>
    <row r="100" spans="1:7" ht="12.75">
      <c r="A100" s="18"/>
      <c r="B100" s="19" t="s">
        <v>68</v>
      </c>
      <c r="C100" s="20">
        <f>C99+C98</f>
        <v>2616000</v>
      </c>
      <c r="D100" s="3">
        <f>D99+D98</f>
        <v>872000</v>
      </c>
      <c r="E100" s="3">
        <f>E99+E98</f>
        <v>872000</v>
      </c>
      <c r="F100" s="3">
        <f>F99+F98</f>
        <v>872000</v>
      </c>
      <c r="G100" s="31">
        <v>1</v>
      </c>
    </row>
    <row r="101" spans="1:3" ht="14.25">
      <c r="A101" s="21"/>
      <c r="B101" s="21"/>
      <c r="C101" s="21"/>
    </row>
    <row r="102" spans="1:3" ht="14.25">
      <c r="A102" s="21"/>
      <c r="B102" s="21"/>
      <c r="C102" s="21"/>
    </row>
    <row r="103" spans="1:3" ht="14.25">
      <c r="A103" s="21"/>
      <c r="B103" s="21"/>
      <c r="C103" s="21"/>
    </row>
    <row r="104" spans="1:3" ht="14.25">
      <c r="A104" s="21"/>
      <c r="B104" s="21"/>
      <c r="C104" s="21"/>
    </row>
    <row r="105" spans="1:3" ht="14.25">
      <c r="A105" s="21"/>
      <c r="B105" s="21"/>
      <c r="C105" s="21"/>
    </row>
    <row r="106" spans="1:3" ht="14.25">
      <c r="A106" s="22"/>
      <c r="B106" s="22"/>
      <c r="C106" s="22"/>
    </row>
    <row r="107" spans="1:5" ht="14.25">
      <c r="A107" s="22"/>
      <c r="B107" s="23" t="s">
        <v>69</v>
      </c>
      <c r="C107" s="23" t="s">
        <v>70</v>
      </c>
      <c r="D107" s="24"/>
      <c r="E107" s="24"/>
    </row>
    <row r="108" spans="1:3" ht="14.25">
      <c r="A108" s="22"/>
      <c r="B108" s="22"/>
      <c r="C108" s="22"/>
    </row>
    <row r="112" spans="1:4" ht="12.75">
      <c r="A112" s="1"/>
      <c r="B112" s="2"/>
      <c r="C112" s="2"/>
      <c r="D112" s="2" t="s">
        <v>0</v>
      </c>
    </row>
    <row r="113" spans="1:4" ht="12.75">
      <c r="A113" s="1"/>
      <c r="B113" s="1"/>
      <c r="C113" s="1" t="s">
        <v>1</v>
      </c>
      <c r="D113" s="1"/>
    </row>
    <row r="114" spans="1:4" ht="12.75">
      <c r="A114" s="1"/>
      <c r="B114" s="1"/>
      <c r="C114" s="1"/>
      <c r="D114" s="1" t="s">
        <v>2</v>
      </c>
    </row>
    <row r="115" spans="1:3" ht="12.75">
      <c r="A115" s="1"/>
      <c r="B115" s="1"/>
      <c r="C115" s="1"/>
    </row>
    <row r="116" spans="1:3" ht="12.75">
      <c r="A116" s="1"/>
      <c r="B116" s="2" t="s">
        <v>190</v>
      </c>
      <c r="C116" s="2"/>
    </row>
    <row r="117" spans="1:3" ht="12.75">
      <c r="A117" s="1"/>
      <c r="B117" s="1" t="s">
        <v>83</v>
      </c>
      <c r="C117" s="1"/>
    </row>
    <row r="118" spans="1:3" ht="12.75">
      <c r="A118" s="1"/>
      <c r="B118" s="1" t="s">
        <v>4</v>
      </c>
      <c r="C118" s="1">
        <f>C119+C120</f>
        <v>92617.6</v>
      </c>
    </row>
    <row r="119" spans="1:3" ht="12.75">
      <c r="A119" s="1"/>
      <c r="B119" s="1" t="s">
        <v>5</v>
      </c>
      <c r="C119" s="1">
        <v>87525.1</v>
      </c>
    </row>
    <row r="120" spans="1:3" ht="12.75">
      <c r="A120" s="1"/>
      <c r="B120" s="1" t="s">
        <v>6</v>
      </c>
      <c r="C120" s="1">
        <v>5092.5</v>
      </c>
    </row>
    <row r="121" spans="1:3" ht="12.75">
      <c r="A121" s="1"/>
      <c r="B121" s="1" t="s">
        <v>7</v>
      </c>
      <c r="C121" s="1">
        <f>C122+C123+C124</f>
        <v>109470.5</v>
      </c>
    </row>
    <row r="122" spans="1:3" ht="12.75">
      <c r="A122" s="1"/>
      <c r="B122" s="1" t="s">
        <v>8</v>
      </c>
      <c r="C122" s="1">
        <v>14989.5</v>
      </c>
    </row>
    <row r="123" spans="1:3" ht="12.75">
      <c r="A123" s="1"/>
      <c r="B123" s="1" t="s">
        <v>9</v>
      </c>
      <c r="C123" s="1">
        <v>9656.2</v>
      </c>
    </row>
    <row r="124" spans="1:3" ht="12.75">
      <c r="A124" s="1"/>
      <c r="B124" s="1" t="s">
        <v>10</v>
      </c>
      <c r="C124" s="1">
        <v>84824.8</v>
      </c>
    </row>
    <row r="125" spans="1:3" ht="12.75">
      <c r="A125" s="1"/>
      <c r="B125" s="1" t="s">
        <v>11</v>
      </c>
      <c r="C125" s="1">
        <v>8727.8</v>
      </c>
    </row>
    <row r="126" spans="1:3" ht="12.75">
      <c r="A126" s="1"/>
      <c r="B126" s="1" t="s">
        <v>12</v>
      </c>
      <c r="C126" s="1">
        <v>4964</v>
      </c>
    </row>
    <row r="127" spans="1:6" ht="12.75">
      <c r="A127" s="3" t="s">
        <v>13</v>
      </c>
      <c r="B127" s="3" t="s">
        <v>14</v>
      </c>
      <c r="C127" s="3" t="s">
        <v>71</v>
      </c>
      <c r="D127" s="4" t="s">
        <v>191</v>
      </c>
      <c r="E127" s="4" t="s">
        <v>192</v>
      </c>
      <c r="F127" s="4" t="s">
        <v>193</v>
      </c>
    </row>
    <row r="128" spans="1:6" ht="13.5" thickBot="1">
      <c r="A128" s="3"/>
      <c r="B128" s="5" t="s">
        <v>19</v>
      </c>
      <c r="C128" s="3"/>
      <c r="D128" s="6"/>
      <c r="E128" s="6"/>
      <c r="F128" s="6"/>
    </row>
    <row r="129" spans="1:6" ht="12.75">
      <c r="A129" s="3">
        <v>1</v>
      </c>
      <c r="B129" s="7" t="s">
        <v>20</v>
      </c>
      <c r="C129" s="3">
        <f>D129+E129+F129</f>
        <v>2550000</v>
      </c>
      <c r="D129" s="3">
        <v>850000</v>
      </c>
      <c r="E129" s="3">
        <v>850000</v>
      </c>
      <c r="F129" s="3">
        <v>850000</v>
      </c>
    </row>
    <row r="130" spans="1:6" ht="12.75">
      <c r="A130" s="3">
        <v>3</v>
      </c>
      <c r="B130" s="3" t="s">
        <v>21</v>
      </c>
      <c r="C130" s="3">
        <f>D130+E130+F130</f>
        <v>36000</v>
      </c>
      <c r="D130" s="3">
        <v>12000</v>
      </c>
      <c r="E130" s="3">
        <v>12000</v>
      </c>
      <c r="F130" s="3">
        <v>12000</v>
      </c>
    </row>
    <row r="131" spans="1:6" ht="12.75">
      <c r="A131" s="3">
        <v>4</v>
      </c>
      <c r="B131" s="3" t="s">
        <v>22</v>
      </c>
      <c r="C131" s="3">
        <f>D131+E131+F131</f>
        <v>30000</v>
      </c>
      <c r="D131" s="3">
        <v>10000</v>
      </c>
      <c r="E131" s="3">
        <v>10000</v>
      </c>
      <c r="F131" s="3">
        <v>10000</v>
      </c>
    </row>
    <row r="132" spans="1:6" ht="12.75">
      <c r="A132" s="8"/>
      <c r="B132" s="8" t="s">
        <v>23</v>
      </c>
      <c r="C132" s="8">
        <f>SUM(C129:C131)</f>
        <v>2616000</v>
      </c>
      <c r="D132" s="8">
        <f>SUM(D129:D131)</f>
        <v>872000</v>
      </c>
      <c r="E132" s="8">
        <f>SUM(E129:E131)</f>
        <v>872000</v>
      </c>
      <c r="F132" s="8">
        <f>SUM(F129:F131)</f>
        <v>872000</v>
      </c>
    </row>
    <row r="133" spans="1:6" ht="12.75">
      <c r="A133" s="8"/>
      <c r="B133" s="9"/>
      <c r="C133" s="8"/>
      <c r="D133" s="6"/>
      <c r="E133" s="6"/>
      <c r="F133" s="6"/>
    </row>
    <row r="134" spans="1:6" ht="13.5" thickBot="1">
      <c r="A134" s="3"/>
      <c r="B134" s="5" t="s">
        <v>24</v>
      </c>
      <c r="C134" s="3"/>
      <c r="D134" s="6"/>
      <c r="E134" s="6"/>
      <c r="F134" s="6"/>
    </row>
    <row r="135" spans="1:6" ht="12.75">
      <c r="A135" s="3">
        <v>1</v>
      </c>
      <c r="B135" s="7" t="s">
        <v>25</v>
      </c>
      <c r="C135" s="3"/>
      <c r="D135" s="6"/>
      <c r="E135" s="6"/>
      <c r="F135" s="6"/>
    </row>
    <row r="136" spans="1:6" ht="12.75">
      <c r="A136" s="3" t="s">
        <v>26</v>
      </c>
      <c r="B136" s="3" t="s">
        <v>27</v>
      </c>
      <c r="C136" s="3"/>
      <c r="D136" s="6"/>
      <c r="E136" s="6"/>
      <c r="F136" s="6"/>
    </row>
    <row r="137" spans="1:6" ht="12.75">
      <c r="A137" s="3"/>
      <c r="B137" s="3" t="s">
        <v>115</v>
      </c>
      <c r="C137" s="3">
        <f>D137+E137+F137</f>
        <v>382882.5</v>
      </c>
      <c r="D137" s="3">
        <v>127627.5</v>
      </c>
      <c r="E137" s="3">
        <v>127627.5</v>
      </c>
      <c r="F137" s="3">
        <v>127627.5</v>
      </c>
    </row>
    <row r="138" spans="1:6" ht="12.75">
      <c r="A138" s="3"/>
      <c r="B138" s="3" t="s">
        <v>84</v>
      </c>
      <c r="C138" s="3">
        <f>D138+E138+F138</f>
        <v>34807.5</v>
      </c>
      <c r="D138" s="3">
        <v>11602.5</v>
      </c>
      <c r="E138" s="3">
        <v>11602.5</v>
      </c>
      <c r="F138" s="3">
        <v>11602.5</v>
      </c>
    </row>
    <row r="139" spans="1:6" ht="12.75">
      <c r="A139" s="3"/>
      <c r="B139" s="3" t="s">
        <v>29</v>
      </c>
      <c r="C139" s="10">
        <f>SUM(C137:C138)</f>
        <v>417690</v>
      </c>
      <c r="D139" s="10">
        <f>SUM(D137:D138)</f>
        <v>139230</v>
      </c>
      <c r="E139" s="10">
        <f>SUM(E137:E138)</f>
        <v>139230</v>
      </c>
      <c r="F139" s="10">
        <f>SUM(F137:F138)</f>
        <v>139230</v>
      </c>
    </row>
    <row r="140" spans="1:6" ht="12.75">
      <c r="A140" s="3"/>
      <c r="B140" s="3" t="s">
        <v>85</v>
      </c>
      <c r="C140" s="3">
        <f>D140+E140+F140</f>
        <v>109434.78</v>
      </c>
      <c r="D140" s="3">
        <v>36478.26</v>
      </c>
      <c r="E140" s="3">
        <v>36478.26</v>
      </c>
      <c r="F140" s="3">
        <v>36478.26</v>
      </c>
    </row>
    <row r="141" spans="1:6" ht="12.75">
      <c r="A141" s="3"/>
      <c r="B141" s="3" t="s">
        <v>31</v>
      </c>
      <c r="C141" s="3">
        <f>D141+E141+F141</f>
        <v>4500</v>
      </c>
      <c r="D141" s="3">
        <v>1500</v>
      </c>
      <c r="E141" s="3">
        <v>1500</v>
      </c>
      <c r="F141" s="3">
        <v>1500</v>
      </c>
    </row>
    <row r="142" spans="1:6" ht="12.75">
      <c r="A142" s="11"/>
      <c r="B142" s="11" t="s">
        <v>86</v>
      </c>
      <c r="C142" s="11">
        <f>D142+E142+F142</f>
        <v>17700</v>
      </c>
      <c r="D142" s="11">
        <v>5900</v>
      </c>
      <c r="E142" s="11">
        <v>5900</v>
      </c>
      <c r="F142" s="11">
        <v>5900</v>
      </c>
    </row>
    <row r="143" spans="1:6" ht="12.75">
      <c r="A143" s="11"/>
      <c r="B143" s="11" t="s">
        <v>32</v>
      </c>
      <c r="C143" s="11">
        <f>D143+E143+F143</f>
        <v>3000</v>
      </c>
      <c r="D143" s="11">
        <v>1000</v>
      </c>
      <c r="E143" s="11">
        <v>1000</v>
      </c>
      <c r="F143" s="11">
        <v>1000</v>
      </c>
    </row>
    <row r="144" spans="1:6" ht="13.5" thickBot="1">
      <c r="A144" s="5"/>
      <c r="B144" s="12" t="s">
        <v>75</v>
      </c>
      <c r="C144" s="12">
        <f>C143+C142+C141+C140+C139</f>
        <v>552324.78</v>
      </c>
      <c r="D144" s="25">
        <f>SUM(D139:D143)</f>
        <v>184108.26</v>
      </c>
      <c r="E144" s="25">
        <f>SUM(E139:E143)</f>
        <v>184108.26</v>
      </c>
      <c r="F144" s="25">
        <f>SUM(F139:F143)</f>
        <v>184108.26</v>
      </c>
    </row>
    <row r="145" spans="1:6" ht="12.75">
      <c r="A145" s="7" t="s">
        <v>33</v>
      </c>
      <c r="B145" s="7" t="s">
        <v>34</v>
      </c>
      <c r="C145" s="7"/>
      <c r="D145" s="7"/>
      <c r="E145" s="7"/>
      <c r="F145" s="7"/>
    </row>
    <row r="146" spans="1:6" ht="12.75">
      <c r="A146" s="7"/>
      <c r="B146" s="7" t="s">
        <v>87</v>
      </c>
      <c r="C146" s="7">
        <f>D146+E146+F146</f>
        <v>168093.45</v>
      </c>
      <c r="D146" s="7">
        <v>56031.15</v>
      </c>
      <c r="E146" s="7">
        <v>56031.15</v>
      </c>
      <c r="F146" s="7">
        <v>56031.15</v>
      </c>
    </row>
    <row r="147" spans="1:6" ht="12.75">
      <c r="A147" s="7"/>
      <c r="B147" s="7" t="s">
        <v>88</v>
      </c>
      <c r="C147" s="7">
        <v>0</v>
      </c>
      <c r="D147" s="7">
        <v>0</v>
      </c>
      <c r="E147" s="7">
        <v>0</v>
      </c>
      <c r="F147" s="7">
        <v>0</v>
      </c>
    </row>
    <row r="148" spans="1:6" ht="12.75">
      <c r="A148" s="3"/>
      <c r="B148" s="3" t="s">
        <v>89</v>
      </c>
      <c r="C148" s="3">
        <f aca="true" t="shared" si="4" ref="C148:C156">D148+E148+F148</f>
        <v>65189.729999999996</v>
      </c>
      <c r="D148" s="3">
        <v>21729.91</v>
      </c>
      <c r="E148" s="3">
        <v>21729.91</v>
      </c>
      <c r="F148" s="3">
        <v>21729.91</v>
      </c>
    </row>
    <row r="149" spans="1:6" ht="12.75">
      <c r="A149" s="3"/>
      <c r="B149" s="3" t="s">
        <v>36</v>
      </c>
      <c r="C149" s="3">
        <f t="shared" si="4"/>
        <v>244925.31</v>
      </c>
      <c r="D149" s="3">
        <v>81641.77</v>
      </c>
      <c r="E149" s="3">
        <v>81641.77</v>
      </c>
      <c r="F149" s="3">
        <v>81641.77</v>
      </c>
    </row>
    <row r="150" spans="1:6" ht="12.75">
      <c r="A150" s="3"/>
      <c r="B150" s="3" t="s">
        <v>90</v>
      </c>
      <c r="C150" s="3">
        <f t="shared" si="4"/>
        <v>3738.42</v>
      </c>
      <c r="D150" s="3">
        <v>1246.14</v>
      </c>
      <c r="E150" s="3">
        <v>1246.14</v>
      </c>
      <c r="F150" s="3">
        <v>1246.14</v>
      </c>
    </row>
    <row r="151" spans="1:6" ht="12.75">
      <c r="A151" s="3"/>
      <c r="B151" s="3" t="s">
        <v>91</v>
      </c>
      <c r="C151" s="3">
        <f t="shared" si="4"/>
        <v>62388.87</v>
      </c>
      <c r="D151" s="3">
        <v>20796.29</v>
      </c>
      <c r="E151" s="3">
        <v>20796.29</v>
      </c>
      <c r="F151" s="3">
        <v>20796.29</v>
      </c>
    </row>
    <row r="152" spans="1:6" ht="12.75">
      <c r="A152" s="3"/>
      <c r="B152" s="3" t="s">
        <v>108</v>
      </c>
      <c r="C152" s="3">
        <f t="shared" si="4"/>
        <v>1104.33</v>
      </c>
      <c r="D152" s="3">
        <v>368.11</v>
      </c>
      <c r="E152" s="3">
        <v>368.11</v>
      </c>
      <c r="F152" s="3">
        <v>368.11</v>
      </c>
    </row>
    <row r="153" spans="1:6" ht="12.75">
      <c r="A153" s="3"/>
      <c r="B153" s="3" t="s">
        <v>76</v>
      </c>
      <c r="C153" s="3">
        <f t="shared" si="4"/>
        <v>11124.3</v>
      </c>
      <c r="D153" s="3">
        <v>3708.1</v>
      </c>
      <c r="E153" s="3">
        <v>3708.1</v>
      </c>
      <c r="F153" s="3">
        <v>3708.1</v>
      </c>
    </row>
    <row r="154" spans="1:6" ht="12.75">
      <c r="A154" s="11"/>
      <c r="B154" s="11" t="s">
        <v>92</v>
      </c>
      <c r="C154" s="11">
        <f t="shared" si="4"/>
        <v>6000</v>
      </c>
      <c r="D154" s="11">
        <v>2000</v>
      </c>
      <c r="E154" s="11">
        <v>2000</v>
      </c>
      <c r="F154" s="11">
        <v>2000</v>
      </c>
    </row>
    <row r="155" spans="1:6" ht="12.75">
      <c r="A155" s="11"/>
      <c r="B155" s="11" t="s">
        <v>40</v>
      </c>
      <c r="C155" s="11">
        <f t="shared" si="4"/>
        <v>7500</v>
      </c>
      <c r="D155" s="11">
        <v>2500</v>
      </c>
      <c r="E155" s="11">
        <v>2500</v>
      </c>
      <c r="F155" s="11">
        <v>2500</v>
      </c>
    </row>
    <row r="156" spans="1:6" ht="13.5" thickBot="1">
      <c r="A156" s="5"/>
      <c r="B156" s="12" t="s">
        <v>75</v>
      </c>
      <c r="C156" s="13">
        <f t="shared" si="4"/>
        <v>570064.4100000001</v>
      </c>
      <c r="D156" s="25">
        <f>SUM(D146:D155)</f>
        <v>190021.47000000003</v>
      </c>
      <c r="E156" s="25">
        <f>SUM(E146:E155)</f>
        <v>190021.47000000003</v>
      </c>
      <c r="F156" s="25">
        <f>SUM(F146:F155)</f>
        <v>190021.47000000003</v>
      </c>
    </row>
    <row r="157" spans="1:6" ht="12.75">
      <c r="A157" s="7" t="s">
        <v>41</v>
      </c>
      <c r="B157" s="7" t="s">
        <v>42</v>
      </c>
      <c r="C157" s="7"/>
      <c r="D157" s="7"/>
      <c r="E157" s="7"/>
      <c r="F157" s="7"/>
    </row>
    <row r="158" spans="1:6" ht="12.75">
      <c r="A158" s="7"/>
      <c r="B158" s="3" t="s">
        <v>93</v>
      </c>
      <c r="C158" s="7">
        <f>D158+E158+F158</f>
        <v>83250</v>
      </c>
      <c r="D158" s="7">
        <v>27750</v>
      </c>
      <c r="E158" s="7">
        <v>27750</v>
      </c>
      <c r="F158" s="7">
        <v>27750</v>
      </c>
    </row>
    <row r="159" spans="1:6" ht="12.75">
      <c r="A159" s="3"/>
      <c r="B159" s="3" t="s">
        <v>94</v>
      </c>
      <c r="C159" s="3">
        <f>D159+E159+F159</f>
        <v>2338.5</v>
      </c>
      <c r="D159" s="3">
        <v>779.5</v>
      </c>
      <c r="E159" s="3">
        <v>779.5</v>
      </c>
      <c r="F159" s="3">
        <v>779.5</v>
      </c>
    </row>
    <row r="160" spans="1:6" ht="12.75">
      <c r="A160" s="3"/>
      <c r="B160" s="3" t="s">
        <v>95</v>
      </c>
      <c r="C160" s="3">
        <f>D160+E160+F160</f>
        <v>2656.5</v>
      </c>
      <c r="D160" s="3">
        <v>885.5</v>
      </c>
      <c r="E160" s="3">
        <v>885.5</v>
      </c>
      <c r="F160" s="3">
        <v>885.5</v>
      </c>
    </row>
    <row r="161" spans="1:6" ht="12.75">
      <c r="A161" s="11"/>
      <c r="B161" s="11" t="s">
        <v>96</v>
      </c>
      <c r="C161" s="11">
        <f>D161+E161+F161</f>
        <v>60.75</v>
      </c>
      <c r="D161" s="11">
        <v>20.25</v>
      </c>
      <c r="E161" s="11">
        <v>20.25</v>
      </c>
      <c r="F161" s="11">
        <v>20.25</v>
      </c>
    </row>
    <row r="162" spans="1:6" ht="13.5" thickBot="1">
      <c r="A162" s="12"/>
      <c r="B162" s="12" t="s">
        <v>75</v>
      </c>
      <c r="C162" s="12">
        <f>SUM(C158:C161)</f>
        <v>88305.75</v>
      </c>
      <c r="D162" s="25">
        <f>SUM(D158:D161)</f>
        <v>29435.25</v>
      </c>
      <c r="E162" s="25">
        <f>SUM(E158:E161)</f>
        <v>29435.25</v>
      </c>
      <c r="F162" s="25">
        <f>SUM(F158:F161)</f>
        <v>29435.25</v>
      </c>
    </row>
    <row r="163" spans="1:6" ht="12.75">
      <c r="A163" s="11" t="s">
        <v>43</v>
      </c>
      <c r="B163" s="11" t="s">
        <v>44</v>
      </c>
      <c r="C163" s="11"/>
      <c r="D163" s="26"/>
      <c r="E163" s="26"/>
      <c r="F163" s="26"/>
    </row>
    <row r="164" spans="1:6" ht="12.75">
      <c r="A164" s="7"/>
      <c r="B164" s="7" t="s">
        <v>45</v>
      </c>
      <c r="C164" s="7"/>
      <c r="D164" s="7"/>
      <c r="E164" s="7"/>
      <c r="F164" s="7"/>
    </row>
    <row r="165" spans="1:6" ht="12.75">
      <c r="A165" s="3"/>
      <c r="B165" s="3" t="s">
        <v>46</v>
      </c>
      <c r="C165" s="3"/>
      <c r="D165" s="3"/>
      <c r="E165" s="3"/>
      <c r="F165" s="3"/>
    </row>
    <row r="166" spans="1:6" ht="12.75">
      <c r="A166" s="3"/>
      <c r="B166" s="3" t="s">
        <v>97</v>
      </c>
      <c r="C166" s="3">
        <f>D166+E166+F166</f>
        <v>224061.41999999998</v>
      </c>
      <c r="D166" s="3">
        <v>74687.14</v>
      </c>
      <c r="E166" s="3">
        <v>74687.14</v>
      </c>
      <c r="F166" s="3">
        <v>74687.14</v>
      </c>
    </row>
    <row r="167" spans="1:6" ht="12.75">
      <c r="A167" s="3"/>
      <c r="B167" s="3" t="s">
        <v>98</v>
      </c>
      <c r="C167" s="3">
        <f>D167+E167+F167</f>
        <v>45626.46</v>
      </c>
      <c r="D167" s="3">
        <v>15208.82</v>
      </c>
      <c r="E167" s="3">
        <v>15208.82</v>
      </c>
      <c r="F167" s="3">
        <v>15208.82</v>
      </c>
    </row>
    <row r="168" spans="1:6" ht="12.75">
      <c r="A168" s="3"/>
      <c r="B168" s="3" t="s">
        <v>99</v>
      </c>
      <c r="C168" s="3">
        <f>D168+E168+F168</f>
        <v>153088.59</v>
      </c>
      <c r="D168" s="3">
        <v>51029.53</v>
      </c>
      <c r="E168" s="3">
        <v>51029.53</v>
      </c>
      <c r="F168" s="3">
        <v>51029.53</v>
      </c>
    </row>
    <row r="169" spans="1:6" ht="12.75">
      <c r="A169" s="3"/>
      <c r="B169" s="3" t="s">
        <v>77</v>
      </c>
      <c r="C169" s="3">
        <f>D169+E169+F169</f>
        <v>26250</v>
      </c>
      <c r="D169" s="3">
        <v>8750</v>
      </c>
      <c r="E169" s="3">
        <v>8750</v>
      </c>
      <c r="F169" s="3">
        <v>8750</v>
      </c>
    </row>
    <row r="170" spans="1:6" ht="12.75">
      <c r="A170" s="3"/>
      <c r="B170" s="3" t="s">
        <v>47</v>
      </c>
      <c r="C170" s="3">
        <f>SUM(C166:C169)</f>
        <v>449026.47</v>
      </c>
      <c r="D170" s="3">
        <f>SUM(D166:D169)</f>
        <v>149675.49</v>
      </c>
      <c r="E170" s="3">
        <f>SUM(E166:E169)</f>
        <v>149675.49</v>
      </c>
      <c r="F170" s="3">
        <f>SUM(F166:F169)</f>
        <v>149675.49</v>
      </c>
    </row>
    <row r="171" spans="1:6" ht="12.75">
      <c r="A171" s="3"/>
      <c r="B171" s="3" t="s">
        <v>85</v>
      </c>
      <c r="C171" s="3">
        <f aca="true" t="shared" si="5" ref="C171:C176">D171+E171+F171</f>
        <v>117644.94</v>
      </c>
      <c r="D171" s="3">
        <v>39214.98</v>
      </c>
      <c r="E171" s="3">
        <v>39214.98</v>
      </c>
      <c r="F171" s="3">
        <v>39214.98</v>
      </c>
    </row>
    <row r="172" spans="1:6" ht="12.75">
      <c r="A172" s="3"/>
      <c r="B172" s="3" t="s">
        <v>48</v>
      </c>
      <c r="C172" s="3">
        <f t="shared" si="5"/>
        <v>30000</v>
      </c>
      <c r="D172" s="3">
        <v>10000</v>
      </c>
      <c r="E172" s="3">
        <v>10000</v>
      </c>
      <c r="F172" s="3">
        <v>10000</v>
      </c>
    </row>
    <row r="173" spans="1:6" ht="12.75">
      <c r="A173" s="3"/>
      <c r="B173" s="3" t="s">
        <v>49</v>
      </c>
      <c r="C173" s="3">
        <f t="shared" si="5"/>
        <v>1500</v>
      </c>
      <c r="D173" s="3">
        <v>500</v>
      </c>
      <c r="E173" s="3">
        <v>500</v>
      </c>
      <c r="F173" s="3">
        <v>500</v>
      </c>
    </row>
    <row r="174" spans="1:6" ht="12.75">
      <c r="A174" s="3"/>
      <c r="B174" s="3" t="s">
        <v>50</v>
      </c>
      <c r="C174" s="3">
        <f t="shared" si="5"/>
        <v>1500</v>
      </c>
      <c r="D174" s="3">
        <v>500</v>
      </c>
      <c r="E174" s="3">
        <v>500</v>
      </c>
      <c r="F174" s="3">
        <v>500</v>
      </c>
    </row>
    <row r="175" spans="1:6" ht="12.75">
      <c r="A175" s="3"/>
      <c r="B175" s="3" t="s">
        <v>100</v>
      </c>
      <c r="C175" s="3">
        <f t="shared" si="5"/>
        <v>8700</v>
      </c>
      <c r="D175" s="3">
        <v>2900</v>
      </c>
      <c r="E175" s="3">
        <v>2900</v>
      </c>
      <c r="F175" s="3">
        <v>2900</v>
      </c>
    </row>
    <row r="176" spans="1:6" ht="12.75">
      <c r="A176" s="3"/>
      <c r="B176" s="3" t="s">
        <v>101</v>
      </c>
      <c r="C176" s="3">
        <f t="shared" si="5"/>
        <v>3000</v>
      </c>
      <c r="D176" s="3">
        <v>1000</v>
      </c>
      <c r="E176" s="3">
        <v>1000</v>
      </c>
      <c r="F176" s="3">
        <v>1000</v>
      </c>
    </row>
    <row r="177" spans="1:6" ht="13.5" thickBot="1">
      <c r="A177" s="5"/>
      <c r="B177" s="12" t="s">
        <v>75</v>
      </c>
      <c r="C177" s="12">
        <f>C176+C175+C174+C173+C172+C171+C170</f>
        <v>611371.4099999999</v>
      </c>
      <c r="D177" s="25">
        <f>D176+D175+D174+D173+D172+D171+D170</f>
        <v>203790.47</v>
      </c>
      <c r="E177" s="25">
        <f>E176+E175+E174+E173+E172+E171+E170</f>
        <v>203790.47</v>
      </c>
      <c r="F177" s="25">
        <f>F176+F175+F174+F173+F172+F171+F170</f>
        <v>203790.47</v>
      </c>
    </row>
    <row r="178" spans="1:6" ht="12.75">
      <c r="A178" s="14" t="s">
        <v>52</v>
      </c>
      <c r="B178" s="7" t="s">
        <v>53</v>
      </c>
      <c r="C178" s="7"/>
      <c r="D178" s="7"/>
      <c r="E178" s="7"/>
      <c r="F178" s="7"/>
    </row>
    <row r="179" spans="1:6" ht="12.75">
      <c r="A179" s="14"/>
      <c r="B179" s="7" t="s">
        <v>54</v>
      </c>
      <c r="C179" s="7"/>
      <c r="D179" s="3"/>
      <c r="E179" s="3"/>
      <c r="F179" s="3"/>
    </row>
    <row r="180" spans="1:6" ht="12.75">
      <c r="A180" s="3"/>
      <c r="B180" s="3" t="s">
        <v>78</v>
      </c>
      <c r="C180" s="3">
        <f>D180+E180+F180</f>
        <v>75600</v>
      </c>
      <c r="D180" s="3">
        <v>25200</v>
      </c>
      <c r="E180" s="3">
        <v>25200</v>
      </c>
      <c r="F180" s="3">
        <v>25200</v>
      </c>
    </row>
    <row r="181" spans="1:6" ht="12.75">
      <c r="A181" s="3"/>
      <c r="B181" s="3" t="s">
        <v>79</v>
      </c>
      <c r="C181" s="3">
        <f>D181+E181+F181</f>
        <v>27300</v>
      </c>
      <c r="D181" s="3">
        <v>9100</v>
      </c>
      <c r="E181" s="3">
        <v>9100</v>
      </c>
      <c r="F181" s="3">
        <v>9100</v>
      </c>
    </row>
    <row r="182" spans="1:6" ht="12.75">
      <c r="A182" s="3"/>
      <c r="B182" s="3" t="s">
        <v>102</v>
      </c>
      <c r="C182" s="3">
        <f>D182+E182+F182</f>
        <v>69615</v>
      </c>
      <c r="D182" s="3">
        <v>23205</v>
      </c>
      <c r="E182" s="3">
        <v>23205</v>
      </c>
      <c r="F182" s="3">
        <v>23205</v>
      </c>
    </row>
    <row r="183" spans="1:6" ht="12.75">
      <c r="A183" s="8"/>
      <c r="B183" s="3" t="s">
        <v>29</v>
      </c>
      <c r="C183" s="3">
        <f>SUM(C180:C182)</f>
        <v>172515</v>
      </c>
      <c r="D183" s="3">
        <f>SUM(D180:D182)</f>
        <v>57505</v>
      </c>
      <c r="E183" s="3">
        <f>SUM(E180:E182)</f>
        <v>57505</v>
      </c>
      <c r="F183" s="3">
        <f>SUM(F180:F182)</f>
        <v>57505</v>
      </c>
    </row>
    <row r="184" spans="1:6" ht="12.75">
      <c r="A184" s="8"/>
      <c r="B184" s="3" t="s">
        <v>30</v>
      </c>
      <c r="C184" s="3">
        <f>D184+E184+F184</f>
        <v>45198.93</v>
      </c>
      <c r="D184" s="3">
        <v>15066.31</v>
      </c>
      <c r="E184" s="3">
        <v>15066.31</v>
      </c>
      <c r="F184" s="3">
        <v>15066.31</v>
      </c>
    </row>
    <row r="185" spans="1:6" ht="12.75">
      <c r="A185" s="3"/>
      <c r="B185" s="3" t="s">
        <v>55</v>
      </c>
      <c r="C185" s="3">
        <f>C186+C187+C188+C189</f>
        <v>11550</v>
      </c>
      <c r="D185" s="3">
        <f>D186+D187+D188+D189</f>
        <v>3850</v>
      </c>
      <c r="E185" s="3">
        <f>E186+E187+E188+E189</f>
        <v>3850</v>
      </c>
      <c r="F185" s="3">
        <f>F186+F187+F188+F189</f>
        <v>3850</v>
      </c>
    </row>
    <row r="186" spans="1:6" ht="12.75">
      <c r="A186" s="3"/>
      <c r="B186" s="3" t="s">
        <v>56</v>
      </c>
      <c r="C186" s="3">
        <f aca="true" t="shared" si="6" ref="C186:C191">D186+E186+F186</f>
        <v>9600</v>
      </c>
      <c r="D186" s="3">
        <v>3200</v>
      </c>
      <c r="E186" s="3">
        <v>3200</v>
      </c>
      <c r="F186" s="3">
        <v>3200</v>
      </c>
    </row>
    <row r="187" spans="1:6" ht="12.75">
      <c r="A187" s="3"/>
      <c r="B187" s="3" t="s">
        <v>57</v>
      </c>
      <c r="C187" s="3">
        <f t="shared" si="6"/>
        <v>1500</v>
      </c>
      <c r="D187" s="3">
        <v>500</v>
      </c>
      <c r="E187" s="3">
        <v>500</v>
      </c>
      <c r="F187" s="3">
        <v>500</v>
      </c>
    </row>
    <row r="188" spans="1:6" ht="12.75">
      <c r="A188" s="3"/>
      <c r="B188" s="3" t="s">
        <v>58</v>
      </c>
      <c r="C188" s="3">
        <f t="shared" si="6"/>
        <v>450</v>
      </c>
      <c r="D188" s="3">
        <v>150</v>
      </c>
      <c r="E188" s="3">
        <v>150</v>
      </c>
      <c r="F188" s="3">
        <v>150</v>
      </c>
    </row>
    <row r="189" spans="1:6" ht="12.75">
      <c r="A189" s="3"/>
      <c r="B189" s="3" t="s">
        <v>59</v>
      </c>
      <c r="C189" s="3">
        <f t="shared" si="6"/>
        <v>0</v>
      </c>
      <c r="D189" s="3">
        <v>0</v>
      </c>
      <c r="E189" s="3">
        <v>0</v>
      </c>
      <c r="F189" s="3">
        <v>0</v>
      </c>
    </row>
    <row r="190" spans="1:6" ht="12.75">
      <c r="A190" s="3"/>
      <c r="B190" s="3" t="s">
        <v>60</v>
      </c>
      <c r="C190" s="3">
        <f t="shared" si="6"/>
        <v>30300</v>
      </c>
      <c r="D190" s="3">
        <v>10100</v>
      </c>
      <c r="E190" s="3">
        <v>10100</v>
      </c>
      <c r="F190" s="3">
        <v>10100</v>
      </c>
    </row>
    <row r="191" spans="1:6" ht="12.75">
      <c r="A191" s="3"/>
      <c r="B191" s="3" t="s">
        <v>51</v>
      </c>
      <c r="C191" s="3">
        <f t="shared" si="6"/>
        <v>0</v>
      </c>
      <c r="D191" s="3">
        <v>0</v>
      </c>
      <c r="E191" s="3">
        <v>0</v>
      </c>
      <c r="F191" s="3">
        <v>0</v>
      </c>
    </row>
    <row r="192" spans="1:6" ht="13.5" thickBot="1">
      <c r="A192" s="5"/>
      <c r="B192" s="12" t="s">
        <v>75</v>
      </c>
      <c r="C192" s="12">
        <f>C191+C190+C185+C184+C183</f>
        <v>259563.93</v>
      </c>
      <c r="D192" s="25">
        <f>D191+D190+D185+D184+D183</f>
        <v>86521.31</v>
      </c>
      <c r="E192" s="25">
        <f>E191+E190+E185+E184+E183</f>
        <v>86521.31</v>
      </c>
      <c r="F192" s="25">
        <f>F191+F190+F185+F184+F183</f>
        <v>86521.31</v>
      </c>
    </row>
    <row r="193" spans="1:6" ht="12.75">
      <c r="A193" s="7" t="s">
        <v>61</v>
      </c>
      <c r="B193" s="7" t="s">
        <v>62</v>
      </c>
      <c r="C193" s="7"/>
      <c r="D193" s="7"/>
      <c r="E193" s="7"/>
      <c r="F193" s="7"/>
    </row>
    <row r="194" spans="1:6" ht="12.75">
      <c r="A194" s="3"/>
      <c r="B194" s="3" t="s">
        <v>63</v>
      </c>
      <c r="C194" s="3">
        <f>D194+E194+F194</f>
        <v>272850</v>
      </c>
      <c r="D194" s="3">
        <v>90950</v>
      </c>
      <c r="E194" s="3">
        <v>90950</v>
      </c>
      <c r="F194" s="3">
        <v>90950</v>
      </c>
    </row>
    <row r="195" spans="1:6" ht="12.75">
      <c r="A195" s="3"/>
      <c r="B195" s="3" t="s">
        <v>30</v>
      </c>
      <c r="C195" s="3">
        <f>D195+E195+F195</f>
        <v>71486.70000000001</v>
      </c>
      <c r="D195" s="3">
        <v>23828.9</v>
      </c>
      <c r="E195" s="3">
        <v>23828.9</v>
      </c>
      <c r="F195" s="3">
        <v>23828.9</v>
      </c>
    </row>
    <row r="196" spans="1:6" ht="12.75">
      <c r="A196" s="3"/>
      <c r="B196" s="3" t="s">
        <v>64</v>
      </c>
      <c r="C196" s="3">
        <f>C197+C198+C199+C200+C201+C202+C203+C204+C205+C206</f>
        <v>31813.02</v>
      </c>
      <c r="D196" s="3">
        <f>D197+D198+D199+D200+D201+D202+D203+D204+D205+D206</f>
        <v>10604.34</v>
      </c>
      <c r="E196" s="3">
        <f>E197+E198+E199+E200+E201+E202+E203+E204+E205+E206</f>
        <v>10604.34</v>
      </c>
      <c r="F196" s="3">
        <f>F197+F198+F199+F200+F201+F202+F203+F204+F205+F206</f>
        <v>10604.34</v>
      </c>
    </row>
    <row r="197" spans="1:6" ht="12.75">
      <c r="A197" s="3"/>
      <c r="B197" s="3" t="s">
        <v>56</v>
      </c>
      <c r="C197" s="3">
        <f aca="true" t="shared" si="7" ref="C197:C206">D197+E197+F197</f>
        <v>6000</v>
      </c>
      <c r="D197" s="3">
        <v>2000</v>
      </c>
      <c r="E197" s="3">
        <v>2000</v>
      </c>
      <c r="F197" s="3">
        <v>2000</v>
      </c>
    </row>
    <row r="198" spans="1:6" ht="12.75">
      <c r="A198" s="3"/>
      <c r="B198" s="3" t="s">
        <v>57</v>
      </c>
      <c r="C198" s="3">
        <f t="shared" si="7"/>
        <v>0</v>
      </c>
      <c r="D198" s="3">
        <v>0</v>
      </c>
      <c r="E198" s="3">
        <v>0</v>
      </c>
      <c r="F198" s="3">
        <v>0</v>
      </c>
    </row>
    <row r="199" spans="1:6" ht="12.75">
      <c r="A199" s="3"/>
      <c r="B199" s="3" t="s">
        <v>58</v>
      </c>
      <c r="C199" s="3">
        <f t="shared" si="7"/>
        <v>480</v>
      </c>
      <c r="D199" s="3">
        <v>160</v>
      </c>
      <c r="E199" s="3">
        <v>160</v>
      </c>
      <c r="F199" s="3">
        <v>160</v>
      </c>
    </row>
    <row r="200" spans="1:6" ht="12.75">
      <c r="A200" s="3"/>
      <c r="B200" s="3" t="s">
        <v>59</v>
      </c>
      <c r="C200" s="3">
        <f t="shared" si="7"/>
        <v>0</v>
      </c>
      <c r="D200" s="3">
        <v>0</v>
      </c>
      <c r="E200" s="3">
        <v>0</v>
      </c>
      <c r="F200" s="3">
        <v>0</v>
      </c>
    </row>
    <row r="201" spans="1:6" ht="12.75">
      <c r="A201" s="3"/>
      <c r="B201" s="3" t="s">
        <v>65</v>
      </c>
      <c r="C201" s="3">
        <f t="shared" si="7"/>
        <v>11400</v>
      </c>
      <c r="D201" s="3">
        <v>3800</v>
      </c>
      <c r="E201" s="3">
        <v>3800</v>
      </c>
      <c r="F201" s="3">
        <v>3800</v>
      </c>
    </row>
    <row r="202" spans="1:6" ht="12.75">
      <c r="A202" s="3"/>
      <c r="B202" s="3" t="s">
        <v>103</v>
      </c>
      <c r="C202" s="3">
        <f t="shared" si="7"/>
        <v>1500</v>
      </c>
      <c r="D202" s="3">
        <v>500</v>
      </c>
      <c r="E202" s="3">
        <v>500</v>
      </c>
      <c r="F202" s="3">
        <v>500</v>
      </c>
    </row>
    <row r="203" spans="1:6" ht="12.75">
      <c r="A203" s="3"/>
      <c r="B203" s="3" t="s">
        <v>104</v>
      </c>
      <c r="C203" s="3">
        <f t="shared" si="7"/>
        <v>1200</v>
      </c>
      <c r="D203" s="3">
        <v>400</v>
      </c>
      <c r="E203" s="3">
        <v>400</v>
      </c>
      <c r="F203" s="3">
        <v>400</v>
      </c>
    </row>
    <row r="204" spans="1:6" ht="12.75">
      <c r="A204" s="3"/>
      <c r="B204" s="3" t="s">
        <v>105</v>
      </c>
      <c r="C204" s="3">
        <f t="shared" si="7"/>
        <v>3000</v>
      </c>
      <c r="D204" s="3">
        <v>1000</v>
      </c>
      <c r="E204" s="3">
        <v>1000</v>
      </c>
      <c r="F204" s="3">
        <v>1000</v>
      </c>
    </row>
    <row r="205" spans="1:6" ht="12.75">
      <c r="A205" s="3"/>
      <c r="B205" s="3" t="s">
        <v>106</v>
      </c>
      <c r="C205" s="3">
        <f t="shared" si="7"/>
        <v>5100</v>
      </c>
      <c r="D205" s="3">
        <v>1700</v>
      </c>
      <c r="E205" s="3">
        <v>1700</v>
      </c>
      <c r="F205" s="3">
        <v>1700</v>
      </c>
    </row>
    <row r="206" spans="1:6" ht="12.75">
      <c r="A206" s="3"/>
      <c r="B206" s="3" t="s">
        <v>80</v>
      </c>
      <c r="C206" s="3">
        <f t="shared" si="7"/>
        <v>3133.0199999999995</v>
      </c>
      <c r="D206" s="3">
        <v>1044.34</v>
      </c>
      <c r="E206" s="3">
        <v>1044.34</v>
      </c>
      <c r="F206" s="3">
        <v>1044.34</v>
      </c>
    </row>
    <row r="207" spans="1:6" ht="13.5" thickBot="1">
      <c r="A207" s="5"/>
      <c r="B207" s="12" t="s">
        <v>75</v>
      </c>
      <c r="C207" s="12">
        <f>C196+C195+C194</f>
        <v>376149.72000000003</v>
      </c>
      <c r="D207" s="25">
        <f>D196+D195+D194</f>
        <v>125383.24</v>
      </c>
      <c r="E207" s="25">
        <f>E196+E195+E194</f>
        <v>125383.24</v>
      </c>
      <c r="F207" s="25">
        <f>F196+F195+F194</f>
        <v>125383.24</v>
      </c>
    </row>
    <row r="208" spans="1:6" ht="12.75">
      <c r="A208" s="14" t="s">
        <v>66</v>
      </c>
      <c r="B208" s="15" t="s">
        <v>81</v>
      </c>
      <c r="C208" s="15">
        <f>D208+E208+F208</f>
        <v>900</v>
      </c>
      <c r="D208" s="15">
        <v>300</v>
      </c>
      <c r="E208" s="15">
        <v>300</v>
      </c>
      <c r="F208" s="15">
        <v>300</v>
      </c>
    </row>
    <row r="209" spans="1:6" ht="12.75">
      <c r="A209" s="16"/>
      <c r="B209" s="16" t="s">
        <v>67</v>
      </c>
      <c r="C209" s="17">
        <f>C208+C207+C192+C177+C162+C156+C144</f>
        <v>2458680</v>
      </c>
      <c r="D209" s="27">
        <f>D208+D207+D192+D177+D162+D156+D144</f>
        <v>819560</v>
      </c>
      <c r="E209" s="27">
        <f>E208+E207+E192+E177+E162+E156+E144</f>
        <v>819560</v>
      </c>
      <c r="F209" s="27">
        <f>F208+F207+F192+F177+F162+F156+F144</f>
        <v>819560</v>
      </c>
    </row>
    <row r="210" spans="1:6" ht="12.75">
      <c r="A210" s="3"/>
      <c r="B210" s="4" t="s">
        <v>107</v>
      </c>
      <c r="C210" s="4">
        <f>D210+E210+F210</f>
        <v>157320</v>
      </c>
      <c r="D210" s="4">
        <v>52440</v>
      </c>
      <c r="E210" s="4">
        <v>52440</v>
      </c>
      <c r="F210" s="4">
        <v>52440</v>
      </c>
    </row>
    <row r="211" spans="1:6" ht="12.75">
      <c r="A211" s="18"/>
      <c r="B211" s="19" t="s">
        <v>68</v>
      </c>
      <c r="C211" s="20">
        <f>C210+C209</f>
        <v>2616000</v>
      </c>
      <c r="D211" s="3">
        <f>D210+D209</f>
        <v>872000</v>
      </c>
      <c r="E211" s="3">
        <f>E210+E209</f>
        <v>872000</v>
      </c>
      <c r="F211" s="3">
        <f>F210+F209</f>
        <v>872000</v>
      </c>
    </row>
    <row r="212" spans="1:3" ht="14.25">
      <c r="A212" s="21"/>
      <c r="B212" s="21"/>
      <c r="C212" s="21"/>
    </row>
    <row r="213" spans="1:3" ht="14.25">
      <c r="A213" s="21"/>
      <c r="B213" s="21"/>
      <c r="C213" s="21"/>
    </row>
    <row r="214" spans="1:3" ht="14.25">
      <c r="A214" s="21"/>
      <c r="B214" s="21"/>
      <c r="C214" s="21"/>
    </row>
    <row r="215" spans="1:3" ht="14.25">
      <c r="A215" s="21"/>
      <c r="B215" s="21"/>
      <c r="C215" s="21"/>
    </row>
    <row r="216" spans="1:3" ht="14.25">
      <c r="A216" s="21"/>
      <c r="B216" s="21"/>
      <c r="C216" s="21"/>
    </row>
    <row r="217" spans="1:3" ht="14.25">
      <c r="A217" s="22"/>
      <c r="B217" s="22"/>
      <c r="C217" s="22"/>
    </row>
    <row r="218" spans="1:5" ht="14.25">
      <c r="A218" s="22"/>
      <c r="B218" s="23" t="s">
        <v>69</v>
      </c>
      <c r="C218" s="23" t="s">
        <v>70</v>
      </c>
      <c r="D218" s="24"/>
      <c r="E218" s="24"/>
    </row>
    <row r="219" spans="1:3" ht="14.25">
      <c r="A219" s="22"/>
      <c r="B219" s="22"/>
      <c r="C219" s="22"/>
    </row>
    <row r="223" spans="1:4" ht="12.75">
      <c r="A223" s="1"/>
      <c r="B223" s="2"/>
      <c r="C223" s="2"/>
      <c r="D223" s="2" t="s">
        <v>0</v>
      </c>
    </row>
    <row r="224" spans="1:4" ht="12.75">
      <c r="A224" s="1"/>
      <c r="B224" s="1"/>
      <c r="C224" s="1" t="s">
        <v>1</v>
      </c>
      <c r="D224" s="1"/>
    </row>
    <row r="225" spans="1:4" ht="12.75">
      <c r="A225" s="1"/>
      <c r="B225" s="1"/>
      <c r="C225" s="1"/>
      <c r="D225" s="1" t="s">
        <v>2</v>
      </c>
    </row>
    <row r="226" spans="1:3" ht="12.75">
      <c r="A226" s="1"/>
      <c r="B226" s="1"/>
      <c r="C226" s="1"/>
    </row>
    <row r="227" spans="1:3" ht="12.75">
      <c r="A227" s="1"/>
      <c r="B227" s="2" t="s">
        <v>194</v>
      </c>
      <c r="C227" s="2"/>
    </row>
    <row r="228" spans="1:3" ht="12.75">
      <c r="A228" s="1"/>
      <c r="B228" s="1" t="s">
        <v>83</v>
      </c>
      <c r="C228" s="1"/>
    </row>
    <row r="229" spans="1:3" ht="12.75">
      <c r="A229" s="1"/>
      <c r="B229" s="1" t="s">
        <v>4</v>
      </c>
      <c r="C229" s="1">
        <f>C230+C231</f>
        <v>92617.6</v>
      </c>
    </row>
    <row r="230" spans="1:3" ht="12.75">
      <c r="A230" s="1"/>
      <c r="B230" s="1" t="s">
        <v>5</v>
      </c>
      <c r="C230" s="1">
        <v>87525.1</v>
      </c>
    </row>
    <row r="231" spans="1:3" ht="12.75">
      <c r="A231" s="1"/>
      <c r="B231" s="1" t="s">
        <v>6</v>
      </c>
      <c r="C231" s="1">
        <v>5092.5</v>
      </c>
    </row>
    <row r="232" spans="1:3" ht="12.75">
      <c r="A232" s="1"/>
      <c r="B232" s="1" t="s">
        <v>7</v>
      </c>
      <c r="C232" s="1">
        <f>C233+C234+C235</f>
        <v>109470.5</v>
      </c>
    </row>
    <row r="233" spans="1:3" ht="12.75">
      <c r="A233" s="1"/>
      <c r="B233" s="1" t="s">
        <v>8</v>
      </c>
      <c r="C233" s="1">
        <v>14989.5</v>
      </c>
    </row>
    <row r="234" spans="1:3" ht="12.75">
      <c r="A234" s="1"/>
      <c r="B234" s="1" t="s">
        <v>9</v>
      </c>
      <c r="C234" s="1">
        <v>9656.2</v>
      </c>
    </row>
    <row r="235" spans="1:3" ht="12.75">
      <c r="A235" s="1"/>
      <c r="B235" s="1" t="s">
        <v>10</v>
      </c>
      <c r="C235" s="1">
        <v>84824.8</v>
      </c>
    </row>
    <row r="236" spans="1:3" ht="12.75">
      <c r="A236" s="1"/>
      <c r="B236" s="1" t="s">
        <v>11</v>
      </c>
      <c r="C236" s="1">
        <v>8727.8</v>
      </c>
    </row>
    <row r="237" spans="1:3" ht="12.75">
      <c r="A237" s="1"/>
      <c r="B237" s="1" t="s">
        <v>12</v>
      </c>
      <c r="C237" s="1">
        <v>4964</v>
      </c>
    </row>
    <row r="238" spans="1:6" ht="12.75">
      <c r="A238" s="3" t="s">
        <v>13</v>
      </c>
      <c r="B238" s="3" t="s">
        <v>14</v>
      </c>
      <c r="C238" s="3" t="s">
        <v>71</v>
      </c>
      <c r="D238" s="4" t="s">
        <v>195</v>
      </c>
      <c r="E238" s="4" t="s">
        <v>196</v>
      </c>
      <c r="F238" s="4" t="s">
        <v>197</v>
      </c>
    </row>
    <row r="239" spans="1:6" ht="13.5" thickBot="1">
      <c r="A239" s="3"/>
      <c r="B239" s="5" t="s">
        <v>19</v>
      </c>
      <c r="C239" s="3"/>
      <c r="D239" s="6"/>
      <c r="E239" s="6"/>
      <c r="F239" s="6"/>
    </row>
    <row r="240" spans="1:6" ht="12.75">
      <c r="A240" s="3">
        <v>1</v>
      </c>
      <c r="B240" s="7" t="s">
        <v>20</v>
      </c>
      <c r="C240" s="3">
        <f>D240+E240+F240</f>
        <v>2550000</v>
      </c>
      <c r="D240" s="3">
        <v>850000</v>
      </c>
      <c r="E240" s="3">
        <v>850000</v>
      </c>
      <c r="F240" s="3">
        <v>850000</v>
      </c>
    </row>
    <row r="241" spans="1:6" ht="12.75">
      <c r="A241" s="3">
        <v>3</v>
      </c>
      <c r="B241" s="3" t="s">
        <v>21</v>
      </c>
      <c r="C241" s="3">
        <f>D241+E241+F241</f>
        <v>36000</v>
      </c>
      <c r="D241" s="3">
        <v>12000</v>
      </c>
      <c r="E241" s="3">
        <v>12000</v>
      </c>
      <c r="F241" s="3">
        <v>12000</v>
      </c>
    </row>
    <row r="242" spans="1:6" ht="12.75">
      <c r="A242" s="3">
        <v>4</v>
      </c>
      <c r="B242" s="3" t="s">
        <v>22</v>
      </c>
      <c r="C242" s="3">
        <f>D242+E242+F242</f>
        <v>30000</v>
      </c>
      <c r="D242" s="3">
        <v>10000</v>
      </c>
      <c r="E242" s="3">
        <v>10000</v>
      </c>
      <c r="F242" s="3">
        <v>10000</v>
      </c>
    </row>
    <row r="243" spans="1:6" ht="12.75">
      <c r="A243" s="8"/>
      <c r="B243" s="8" t="s">
        <v>23</v>
      </c>
      <c r="C243" s="8">
        <f>SUM(C240:C242)</f>
        <v>2616000</v>
      </c>
      <c r="D243" s="8">
        <f>SUM(D240:D242)</f>
        <v>872000</v>
      </c>
      <c r="E243" s="8">
        <f>SUM(E240:E242)</f>
        <v>872000</v>
      </c>
      <c r="F243" s="8">
        <f>SUM(F240:F242)</f>
        <v>872000</v>
      </c>
    </row>
    <row r="244" spans="1:6" ht="12.75">
      <c r="A244" s="8"/>
      <c r="B244" s="9"/>
      <c r="C244" s="8"/>
      <c r="D244" s="6"/>
      <c r="E244" s="6"/>
      <c r="F244" s="6"/>
    </row>
    <row r="245" spans="1:6" ht="13.5" thickBot="1">
      <c r="A245" s="3"/>
      <c r="B245" s="5" t="s">
        <v>24</v>
      </c>
      <c r="C245" s="3"/>
      <c r="D245" s="6"/>
      <c r="E245" s="6"/>
      <c r="F245" s="6"/>
    </row>
    <row r="246" spans="1:6" ht="12.75">
      <c r="A246" s="3">
        <v>1</v>
      </c>
      <c r="B246" s="7" t="s">
        <v>25</v>
      </c>
      <c r="C246" s="3"/>
      <c r="D246" s="6"/>
      <c r="E246" s="6"/>
      <c r="F246" s="6"/>
    </row>
    <row r="247" spans="1:6" ht="12.75">
      <c r="A247" s="3" t="s">
        <v>26</v>
      </c>
      <c r="B247" s="3" t="s">
        <v>27</v>
      </c>
      <c r="C247" s="3"/>
      <c r="D247" s="6"/>
      <c r="E247" s="6"/>
      <c r="F247" s="6"/>
    </row>
    <row r="248" spans="1:6" ht="12.75">
      <c r="A248" s="3"/>
      <c r="B248" s="3" t="s">
        <v>115</v>
      </c>
      <c r="C248" s="3">
        <f>D248+E248+F248</f>
        <v>382882.5</v>
      </c>
      <c r="D248" s="3">
        <v>127627.5</v>
      </c>
      <c r="E248" s="3">
        <v>127627.5</v>
      </c>
      <c r="F248" s="3">
        <v>127627.5</v>
      </c>
    </row>
    <row r="249" spans="1:6" ht="12.75">
      <c r="A249" s="3"/>
      <c r="B249" s="3" t="s">
        <v>84</v>
      </c>
      <c r="C249" s="3">
        <f>D249+E249+F249</f>
        <v>34807.5</v>
      </c>
      <c r="D249" s="3">
        <v>11602.5</v>
      </c>
      <c r="E249" s="3">
        <v>11602.5</v>
      </c>
      <c r="F249" s="3">
        <v>11602.5</v>
      </c>
    </row>
    <row r="250" spans="1:6" ht="12.75">
      <c r="A250" s="3"/>
      <c r="B250" s="3" t="s">
        <v>29</v>
      </c>
      <c r="C250" s="10">
        <f>SUM(C248:C249)</f>
        <v>417690</v>
      </c>
      <c r="D250" s="10">
        <f>SUM(D248:D249)</f>
        <v>139230</v>
      </c>
      <c r="E250" s="10">
        <f>SUM(E248:E249)</f>
        <v>139230</v>
      </c>
      <c r="F250" s="10">
        <f>SUM(F248:F249)</f>
        <v>139230</v>
      </c>
    </row>
    <row r="251" spans="1:6" ht="12.75">
      <c r="A251" s="3"/>
      <c r="B251" s="3" t="s">
        <v>85</v>
      </c>
      <c r="C251" s="3">
        <f>D251+E251+F251</f>
        <v>109434.78</v>
      </c>
      <c r="D251" s="3">
        <v>36478.26</v>
      </c>
      <c r="E251" s="3">
        <v>36478.26</v>
      </c>
      <c r="F251" s="3">
        <v>36478.26</v>
      </c>
    </row>
    <row r="252" spans="1:6" ht="12.75">
      <c r="A252" s="3"/>
      <c r="B252" s="3" t="s">
        <v>31</v>
      </c>
      <c r="C252" s="3">
        <f>D252+E252+F252</f>
        <v>4500</v>
      </c>
      <c r="D252" s="3">
        <v>1500</v>
      </c>
      <c r="E252" s="3">
        <v>1500</v>
      </c>
      <c r="F252" s="3">
        <v>1500</v>
      </c>
    </row>
    <row r="253" spans="1:6" ht="12.75">
      <c r="A253" s="11"/>
      <c r="B253" s="11" t="s">
        <v>86</v>
      </c>
      <c r="C253" s="11">
        <f>D253+E253+F253</f>
        <v>17700</v>
      </c>
      <c r="D253" s="11">
        <v>5900</v>
      </c>
      <c r="E253" s="11">
        <v>5900</v>
      </c>
      <c r="F253" s="11">
        <v>5900</v>
      </c>
    </row>
    <row r="254" spans="1:6" ht="12.75">
      <c r="A254" s="11"/>
      <c r="B254" s="11" t="s">
        <v>32</v>
      </c>
      <c r="C254" s="11">
        <f>D254+E254+F254</f>
        <v>3000</v>
      </c>
      <c r="D254" s="11">
        <v>1000</v>
      </c>
      <c r="E254" s="11">
        <v>1000</v>
      </c>
      <c r="F254" s="11">
        <v>1000</v>
      </c>
    </row>
    <row r="255" spans="1:6" ht="13.5" thickBot="1">
      <c r="A255" s="5"/>
      <c r="B255" s="12" t="s">
        <v>75</v>
      </c>
      <c r="C255" s="12">
        <f>C254+C253+C252+C251+C250</f>
        <v>552324.78</v>
      </c>
      <c r="D255" s="25">
        <f>SUM(D250:D254)</f>
        <v>184108.26</v>
      </c>
      <c r="E255" s="25">
        <f>SUM(E250:E254)</f>
        <v>184108.26</v>
      </c>
      <c r="F255" s="25">
        <f>SUM(F250:F254)</f>
        <v>184108.26</v>
      </c>
    </row>
    <row r="256" spans="1:6" ht="12.75">
      <c r="A256" s="7" t="s">
        <v>33</v>
      </c>
      <c r="B256" s="7" t="s">
        <v>34</v>
      </c>
      <c r="C256" s="7"/>
      <c r="D256" s="7"/>
      <c r="E256" s="7"/>
      <c r="F256" s="7"/>
    </row>
    <row r="257" spans="1:6" ht="12.75">
      <c r="A257" s="7"/>
      <c r="B257" s="7" t="s">
        <v>87</v>
      </c>
      <c r="C257" s="7">
        <f>D257+E257+F257</f>
        <v>168093.45</v>
      </c>
      <c r="D257" s="7">
        <v>56031.15</v>
      </c>
      <c r="E257" s="7">
        <v>56031.15</v>
      </c>
      <c r="F257" s="7">
        <v>56031.15</v>
      </c>
    </row>
    <row r="258" spans="1:6" ht="12.75">
      <c r="A258" s="7"/>
      <c r="B258" s="7" t="s">
        <v>88</v>
      </c>
      <c r="C258" s="7">
        <v>0</v>
      </c>
      <c r="D258" s="7">
        <v>0</v>
      </c>
      <c r="E258" s="7">
        <v>0</v>
      </c>
      <c r="F258" s="7">
        <v>0</v>
      </c>
    </row>
    <row r="259" spans="1:6" ht="12.75">
      <c r="A259" s="3"/>
      <c r="B259" s="3" t="s">
        <v>89</v>
      </c>
      <c r="C259" s="3">
        <f aca="true" t="shared" si="8" ref="C259:C267">D259+E259+F259</f>
        <v>65189.729999999996</v>
      </c>
      <c r="D259" s="3">
        <v>21729.91</v>
      </c>
      <c r="E259" s="3">
        <v>21729.91</v>
      </c>
      <c r="F259" s="3">
        <v>21729.91</v>
      </c>
    </row>
    <row r="260" spans="1:6" ht="12.75">
      <c r="A260" s="3"/>
      <c r="B260" s="3" t="s">
        <v>36</v>
      </c>
      <c r="C260" s="3">
        <f t="shared" si="8"/>
        <v>244925.31</v>
      </c>
      <c r="D260" s="3">
        <v>81641.77</v>
      </c>
      <c r="E260" s="3">
        <v>81641.77</v>
      </c>
      <c r="F260" s="3">
        <v>81641.77</v>
      </c>
    </row>
    <row r="261" spans="1:6" ht="12.75">
      <c r="A261" s="3"/>
      <c r="B261" s="3" t="s">
        <v>90</v>
      </c>
      <c r="C261" s="3">
        <f t="shared" si="8"/>
        <v>3738.42</v>
      </c>
      <c r="D261" s="3">
        <v>1246.14</v>
      </c>
      <c r="E261" s="3">
        <v>1246.14</v>
      </c>
      <c r="F261" s="3">
        <v>1246.14</v>
      </c>
    </row>
    <row r="262" spans="1:6" ht="12.75">
      <c r="A262" s="3"/>
      <c r="B262" s="3" t="s">
        <v>91</v>
      </c>
      <c r="C262" s="3">
        <f t="shared" si="8"/>
        <v>62388.87</v>
      </c>
      <c r="D262" s="3">
        <v>20796.29</v>
      </c>
      <c r="E262" s="3">
        <v>20796.29</v>
      </c>
      <c r="F262" s="3">
        <v>20796.29</v>
      </c>
    </row>
    <row r="263" spans="1:6" ht="12.75">
      <c r="A263" s="3"/>
      <c r="B263" s="3" t="s">
        <v>108</v>
      </c>
      <c r="C263" s="3">
        <f t="shared" si="8"/>
        <v>1104.33</v>
      </c>
      <c r="D263" s="3">
        <v>368.11</v>
      </c>
      <c r="E263" s="3">
        <v>368.11</v>
      </c>
      <c r="F263" s="3">
        <v>368.11</v>
      </c>
    </row>
    <row r="264" spans="1:6" ht="12.75">
      <c r="A264" s="3"/>
      <c r="B264" s="3" t="s">
        <v>76</v>
      </c>
      <c r="C264" s="3">
        <f t="shared" si="8"/>
        <v>11124.3</v>
      </c>
      <c r="D264" s="3">
        <v>3708.1</v>
      </c>
      <c r="E264" s="3">
        <v>3708.1</v>
      </c>
      <c r="F264" s="3">
        <v>3708.1</v>
      </c>
    </row>
    <row r="265" spans="1:6" ht="12.75">
      <c r="A265" s="11"/>
      <c r="B265" s="11" t="s">
        <v>92</v>
      </c>
      <c r="C265" s="11">
        <f t="shared" si="8"/>
        <v>6000</v>
      </c>
      <c r="D265" s="11">
        <v>2000</v>
      </c>
      <c r="E265" s="11">
        <v>2000</v>
      </c>
      <c r="F265" s="11">
        <v>2000</v>
      </c>
    </row>
    <row r="266" spans="1:6" ht="12.75">
      <c r="A266" s="11"/>
      <c r="B266" s="11" t="s">
        <v>40</v>
      </c>
      <c r="C266" s="11">
        <f t="shared" si="8"/>
        <v>7500</v>
      </c>
      <c r="D266" s="11">
        <v>2500</v>
      </c>
      <c r="E266" s="11">
        <v>2500</v>
      </c>
      <c r="F266" s="11">
        <v>2500</v>
      </c>
    </row>
    <row r="267" spans="1:6" ht="13.5" thickBot="1">
      <c r="A267" s="5"/>
      <c r="B267" s="12" t="s">
        <v>75</v>
      </c>
      <c r="C267" s="13">
        <f t="shared" si="8"/>
        <v>570064.4100000001</v>
      </c>
      <c r="D267" s="25">
        <f>SUM(D257:D266)</f>
        <v>190021.47000000003</v>
      </c>
      <c r="E267" s="25">
        <f>SUM(E257:E266)</f>
        <v>190021.47000000003</v>
      </c>
      <c r="F267" s="25">
        <f>SUM(F257:F266)</f>
        <v>190021.47000000003</v>
      </c>
    </row>
    <row r="268" spans="1:6" ht="12.75">
      <c r="A268" s="7" t="s">
        <v>41</v>
      </c>
      <c r="B268" s="7" t="s">
        <v>42</v>
      </c>
      <c r="C268" s="7"/>
      <c r="D268" s="7"/>
      <c r="E268" s="7"/>
      <c r="F268" s="7"/>
    </row>
    <row r="269" spans="1:6" ht="12.75">
      <c r="A269" s="7"/>
      <c r="B269" s="3" t="s">
        <v>93</v>
      </c>
      <c r="C269" s="7">
        <f>D269+E269+F269</f>
        <v>83250</v>
      </c>
      <c r="D269" s="7">
        <v>27750</v>
      </c>
      <c r="E269" s="7">
        <v>27750</v>
      </c>
      <c r="F269" s="7">
        <v>27750</v>
      </c>
    </row>
    <row r="270" spans="1:6" ht="12.75">
      <c r="A270" s="3"/>
      <c r="B270" s="3" t="s">
        <v>94</v>
      </c>
      <c r="C270" s="3">
        <f>D270+E270+F270</f>
        <v>2338.5</v>
      </c>
      <c r="D270" s="3">
        <v>779.5</v>
      </c>
      <c r="E270" s="3">
        <v>779.5</v>
      </c>
      <c r="F270" s="3">
        <v>779.5</v>
      </c>
    </row>
    <row r="271" spans="1:6" ht="12.75">
      <c r="A271" s="3"/>
      <c r="B271" s="3" t="s">
        <v>95</v>
      </c>
      <c r="C271" s="3">
        <f>D271+E271+F271</f>
        <v>2656.5</v>
      </c>
      <c r="D271" s="3">
        <v>885.5</v>
      </c>
      <c r="E271" s="3">
        <v>885.5</v>
      </c>
      <c r="F271" s="3">
        <v>885.5</v>
      </c>
    </row>
    <row r="272" spans="1:6" ht="12.75">
      <c r="A272" s="11"/>
      <c r="B272" s="11" t="s">
        <v>96</v>
      </c>
      <c r="C272" s="11">
        <f>D272+E272+F272</f>
        <v>60.75</v>
      </c>
      <c r="D272" s="11">
        <v>20.25</v>
      </c>
      <c r="E272" s="11">
        <v>20.25</v>
      </c>
      <c r="F272" s="11">
        <v>20.25</v>
      </c>
    </row>
    <row r="273" spans="1:6" ht="13.5" thickBot="1">
      <c r="A273" s="12"/>
      <c r="B273" s="12" t="s">
        <v>75</v>
      </c>
      <c r="C273" s="12">
        <f>SUM(C269:C272)</f>
        <v>88305.75</v>
      </c>
      <c r="D273" s="25">
        <f>SUM(D269:D272)</f>
        <v>29435.25</v>
      </c>
      <c r="E273" s="25">
        <f>SUM(E269:E272)</f>
        <v>29435.25</v>
      </c>
      <c r="F273" s="25">
        <f>SUM(F269:F272)</f>
        <v>29435.25</v>
      </c>
    </row>
    <row r="274" spans="1:6" ht="12.75">
      <c r="A274" s="11" t="s">
        <v>43</v>
      </c>
      <c r="B274" s="11" t="s">
        <v>44</v>
      </c>
      <c r="C274" s="11"/>
      <c r="D274" s="26"/>
      <c r="E274" s="26"/>
      <c r="F274" s="26"/>
    </row>
    <row r="275" spans="1:6" ht="12.75">
      <c r="A275" s="7"/>
      <c r="B275" s="7" t="s">
        <v>45</v>
      </c>
      <c r="C275" s="7"/>
      <c r="D275" s="7"/>
      <c r="E275" s="7"/>
      <c r="F275" s="7"/>
    </row>
    <row r="276" spans="1:6" ht="12.75">
      <c r="A276" s="3"/>
      <c r="B276" s="3" t="s">
        <v>46</v>
      </c>
      <c r="C276" s="3"/>
      <c r="D276" s="3"/>
      <c r="E276" s="3"/>
      <c r="F276" s="3"/>
    </row>
    <row r="277" spans="1:6" ht="12.75">
      <c r="A277" s="3"/>
      <c r="B277" s="3" t="s">
        <v>97</v>
      </c>
      <c r="C277" s="3">
        <f>D277+E277+F277</f>
        <v>224061.41999999998</v>
      </c>
      <c r="D277" s="3">
        <v>74687.14</v>
      </c>
      <c r="E277" s="3">
        <v>74687.14</v>
      </c>
      <c r="F277" s="3">
        <v>74687.14</v>
      </c>
    </row>
    <row r="278" spans="1:6" ht="12.75">
      <c r="A278" s="3"/>
      <c r="B278" s="3" t="s">
        <v>98</v>
      </c>
      <c r="C278" s="3">
        <f>D278+E278+F278</f>
        <v>45626.46</v>
      </c>
      <c r="D278" s="3">
        <v>15208.82</v>
      </c>
      <c r="E278" s="3">
        <v>15208.82</v>
      </c>
      <c r="F278" s="3">
        <v>15208.82</v>
      </c>
    </row>
    <row r="279" spans="1:6" ht="12.75">
      <c r="A279" s="3"/>
      <c r="B279" s="3" t="s">
        <v>99</v>
      </c>
      <c r="C279" s="3">
        <f>D279+E279+F279</f>
        <v>153088.59</v>
      </c>
      <c r="D279" s="3">
        <v>51029.53</v>
      </c>
      <c r="E279" s="3">
        <v>51029.53</v>
      </c>
      <c r="F279" s="3">
        <v>51029.53</v>
      </c>
    </row>
    <row r="280" spans="1:6" ht="12.75">
      <c r="A280" s="3"/>
      <c r="B280" s="3" t="s">
        <v>77</v>
      </c>
      <c r="C280" s="3">
        <f>D280+E280+F280</f>
        <v>26250</v>
      </c>
      <c r="D280" s="3">
        <v>8750</v>
      </c>
      <c r="E280" s="3">
        <v>8750</v>
      </c>
      <c r="F280" s="3">
        <v>8750</v>
      </c>
    </row>
    <row r="281" spans="1:6" ht="12.75">
      <c r="A281" s="3"/>
      <c r="B281" s="3" t="s">
        <v>47</v>
      </c>
      <c r="C281" s="3">
        <f>SUM(C277:C280)</f>
        <v>449026.47</v>
      </c>
      <c r="D281" s="3">
        <f>SUM(D277:D280)</f>
        <v>149675.49</v>
      </c>
      <c r="E281" s="3">
        <f>SUM(E277:E280)</f>
        <v>149675.49</v>
      </c>
      <c r="F281" s="3">
        <f>SUM(F277:F280)</f>
        <v>149675.49</v>
      </c>
    </row>
    <row r="282" spans="1:6" ht="12.75">
      <c r="A282" s="3"/>
      <c r="B282" s="3" t="s">
        <v>85</v>
      </c>
      <c r="C282" s="3">
        <f aca="true" t="shared" si="9" ref="C282:C287">D282+E282+F282</f>
        <v>117644.94</v>
      </c>
      <c r="D282" s="3">
        <v>39214.98</v>
      </c>
      <c r="E282" s="3">
        <v>39214.98</v>
      </c>
      <c r="F282" s="3">
        <v>39214.98</v>
      </c>
    </row>
    <row r="283" spans="1:6" ht="12.75">
      <c r="A283" s="3"/>
      <c r="B283" s="3" t="s">
        <v>48</v>
      </c>
      <c r="C283" s="3">
        <f t="shared" si="9"/>
        <v>30000</v>
      </c>
      <c r="D283" s="3">
        <v>10000</v>
      </c>
      <c r="E283" s="3">
        <v>10000</v>
      </c>
      <c r="F283" s="3">
        <v>10000</v>
      </c>
    </row>
    <row r="284" spans="1:6" ht="12.75">
      <c r="A284" s="3"/>
      <c r="B284" s="3" t="s">
        <v>49</v>
      </c>
      <c r="C284" s="3">
        <f t="shared" si="9"/>
        <v>1500</v>
      </c>
      <c r="D284" s="3">
        <v>500</v>
      </c>
      <c r="E284" s="3">
        <v>500</v>
      </c>
      <c r="F284" s="3">
        <v>500</v>
      </c>
    </row>
    <row r="285" spans="1:6" ht="12.75">
      <c r="A285" s="3"/>
      <c r="B285" s="3" t="s">
        <v>50</v>
      </c>
      <c r="C285" s="3">
        <f t="shared" si="9"/>
        <v>1500</v>
      </c>
      <c r="D285" s="3">
        <v>500</v>
      </c>
      <c r="E285" s="3">
        <v>500</v>
      </c>
      <c r="F285" s="3">
        <v>500</v>
      </c>
    </row>
    <row r="286" spans="1:6" ht="12.75">
      <c r="A286" s="3"/>
      <c r="B286" s="3" t="s">
        <v>100</v>
      </c>
      <c r="C286" s="3">
        <f t="shared" si="9"/>
        <v>8700</v>
      </c>
      <c r="D286" s="3">
        <v>2900</v>
      </c>
      <c r="E286" s="3">
        <v>2900</v>
      </c>
      <c r="F286" s="3">
        <v>2900</v>
      </c>
    </row>
    <row r="287" spans="1:6" ht="12.75">
      <c r="A287" s="3"/>
      <c r="B287" s="3" t="s">
        <v>101</v>
      </c>
      <c r="C287" s="3">
        <f t="shared" si="9"/>
        <v>3000</v>
      </c>
      <c r="D287" s="3">
        <v>1000</v>
      </c>
      <c r="E287" s="3">
        <v>1000</v>
      </c>
      <c r="F287" s="3">
        <v>1000</v>
      </c>
    </row>
    <row r="288" spans="1:6" ht="13.5" thickBot="1">
      <c r="A288" s="5"/>
      <c r="B288" s="12" t="s">
        <v>75</v>
      </c>
      <c r="C288" s="12">
        <f>C287+C286+C285+C284+C283+C282+C281</f>
        <v>611371.4099999999</v>
      </c>
      <c r="D288" s="25">
        <f>D287+D286+D285+D284+D283+D282+D281</f>
        <v>203790.47</v>
      </c>
      <c r="E288" s="25">
        <f>E287+E286+E285+E284+E283+E282+E281</f>
        <v>203790.47</v>
      </c>
      <c r="F288" s="25">
        <f>F287+F286+F285+F284+F283+F282+F281</f>
        <v>203790.47</v>
      </c>
    </row>
    <row r="289" spans="1:6" ht="12.75">
      <c r="A289" s="14" t="s">
        <v>52</v>
      </c>
      <c r="B289" s="7" t="s">
        <v>53</v>
      </c>
      <c r="C289" s="7"/>
      <c r="D289" s="7"/>
      <c r="E289" s="7"/>
      <c r="F289" s="7"/>
    </row>
    <row r="290" spans="1:6" ht="12.75">
      <c r="A290" s="14"/>
      <c r="B290" s="7" t="s">
        <v>54</v>
      </c>
      <c r="C290" s="7"/>
      <c r="D290" s="3"/>
      <c r="E290" s="3"/>
      <c r="F290" s="3"/>
    </row>
    <row r="291" spans="1:6" ht="12.75">
      <c r="A291" s="3"/>
      <c r="B291" s="3" t="s">
        <v>78</v>
      </c>
      <c r="C291" s="3">
        <f>D291+E291+F291</f>
        <v>75600</v>
      </c>
      <c r="D291" s="3">
        <v>25200</v>
      </c>
      <c r="E291" s="3">
        <v>25200</v>
      </c>
      <c r="F291" s="3">
        <v>25200</v>
      </c>
    </row>
    <row r="292" spans="1:6" ht="12.75">
      <c r="A292" s="3"/>
      <c r="B292" s="3" t="s">
        <v>79</v>
      </c>
      <c r="C292" s="3">
        <f>D292+E292+F292</f>
        <v>27300</v>
      </c>
      <c r="D292" s="3">
        <v>9100</v>
      </c>
      <c r="E292" s="3">
        <v>9100</v>
      </c>
      <c r="F292" s="3">
        <v>9100</v>
      </c>
    </row>
    <row r="293" spans="1:6" ht="12.75">
      <c r="A293" s="3"/>
      <c r="B293" s="3" t="s">
        <v>102</v>
      </c>
      <c r="C293" s="3">
        <f>D293+E293+F293</f>
        <v>69615</v>
      </c>
      <c r="D293" s="3">
        <v>23205</v>
      </c>
      <c r="E293" s="3">
        <v>23205</v>
      </c>
      <c r="F293" s="3">
        <v>23205</v>
      </c>
    </row>
    <row r="294" spans="1:6" ht="12.75">
      <c r="A294" s="8"/>
      <c r="B294" s="3" t="s">
        <v>29</v>
      </c>
      <c r="C294" s="3">
        <f>SUM(C291:C293)</f>
        <v>172515</v>
      </c>
      <c r="D294" s="3">
        <f>SUM(D291:D293)</f>
        <v>57505</v>
      </c>
      <c r="E294" s="3">
        <f>SUM(E291:E293)</f>
        <v>57505</v>
      </c>
      <c r="F294" s="3">
        <f>SUM(F291:F293)</f>
        <v>57505</v>
      </c>
    </row>
    <row r="295" spans="1:6" ht="12.75">
      <c r="A295" s="8"/>
      <c r="B295" s="3" t="s">
        <v>30</v>
      </c>
      <c r="C295" s="3">
        <f>D295+E295+F295</f>
        <v>45198.93</v>
      </c>
      <c r="D295" s="3">
        <v>15066.31</v>
      </c>
      <c r="E295" s="3">
        <v>15066.31</v>
      </c>
      <c r="F295" s="3">
        <v>15066.31</v>
      </c>
    </row>
    <row r="296" spans="1:6" ht="12.75">
      <c r="A296" s="3"/>
      <c r="B296" s="3" t="s">
        <v>55</v>
      </c>
      <c r="C296" s="3">
        <f>C297+C298+C299+C300</f>
        <v>11550</v>
      </c>
      <c r="D296" s="3">
        <f>D297+D298+D299+D300</f>
        <v>3850</v>
      </c>
      <c r="E296" s="3">
        <f>E297+E298+E299+E300</f>
        <v>3850</v>
      </c>
      <c r="F296" s="3">
        <f>F297+F298+F299+F300</f>
        <v>3850</v>
      </c>
    </row>
    <row r="297" spans="1:6" ht="12.75">
      <c r="A297" s="3"/>
      <c r="B297" s="3" t="s">
        <v>56</v>
      </c>
      <c r="C297" s="3">
        <f aca="true" t="shared" si="10" ref="C297:C302">D297+E297+F297</f>
        <v>9600</v>
      </c>
      <c r="D297" s="3">
        <v>3200</v>
      </c>
      <c r="E297" s="3">
        <v>3200</v>
      </c>
      <c r="F297" s="3">
        <v>3200</v>
      </c>
    </row>
    <row r="298" spans="1:6" ht="12.75">
      <c r="A298" s="3"/>
      <c r="B298" s="3" t="s">
        <v>57</v>
      </c>
      <c r="C298" s="3">
        <f t="shared" si="10"/>
        <v>1500</v>
      </c>
      <c r="D298" s="3">
        <v>500</v>
      </c>
      <c r="E298" s="3">
        <v>500</v>
      </c>
      <c r="F298" s="3">
        <v>500</v>
      </c>
    </row>
    <row r="299" spans="1:6" ht="12.75">
      <c r="A299" s="3"/>
      <c r="B299" s="3" t="s">
        <v>58</v>
      </c>
      <c r="C299" s="3">
        <f t="shared" si="10"/>
        <v>450</v>
      </c>
      <c r="D299" s="3">
        <v>150</v>
      </c>
      <c r="E299" s="3">
        <v>150</v>
      </c>
      <c r="F299" s="3">
        <v>150</v>
      </c>
    </row>
    <row r="300" spans="1:6" ht="12.75">
      <c r="A300" s="3"/>
      <c r="B300" s="3" t="s">
        <v>59</v>
      </c>
      <c r="C300" s="3">
        <f t="shared" si="10"/>
        <v>0</v>
      </c>
      <c r="D300" s="3">
        <v>0</v>
      </c>
      <c r="E300" s="3">
        <v>0</v>
      </c>
      <c r="F300" s="3">
        <v>0</v>
      </c>
    </row>
    <row r="301" spans="1:6" ht="12.75">
      <c r="A301" s="3"/>
      <c r="B301" s="3" t="s">
        <v>60</v>
      </c>
      <c r="C301" s="3">
        <f t="shared" si="10"/>
        <v>30300</v>
      </c>
      <c r="D301" s="3">
        <v>10100</v>
      </c>
      <c r="E301" s="3">
        <v>10100</v>
      </c>
      <c r="F301" s="3">
        <v>10100</v>
      </c>
    </row>
    <row r="302" spans="1:6" ht="12.75">
      <c r="A302" s="3"/>
      <c r="B302" s="3" t="s">
        <v>51</v>
      </c>
      <c r="C302" s="3">
        <f t="shared" si="10"/>
        <v>0</v>
      </c>
      <c r="D302" s="3">
        <v>0</v>
      </c>
      <c r="E302" s="3">
        <v>0</v>
      </c>
      <c r="F302" s="3">
        <v>0</v>
      </c>
    </row>
    <row r="303" spans="1:6" ht="13.5" thickBot="1">
      <c r="A303" s="5"/>
      <c r="B303" s="12" t="s">
        <v>75</v>
      </c>
      <c r="C303" s="12">
        <f>C302+C301+C296+C295+C294</f>
        <v>259563.93</v>
      </c>
      <c r="D303" s="25">
        <f>D302+D301+D296+D295+D294</f>
        <v>86521.31</v>
      </c>
      <c r="E303" s="25">
        <f>E302+E301+E296+E295+E294</f>
        <v>86521.31</v>
      </c>
      <c r="F303" s="25">
        <f>F302+F301+F296+F295+F294</f>
        <v>86521.31</v>
      </c>
    </row>
    <row r="304" spans="1:6" ht="12.75">
      <c r="A304" s="7" t="s">
        <v>61</v>
      </c>
      <c r="B304" s="7" t="s">
        <v>62</v>
      </c>
      <c r="C304" s="7"/>
      <c r="D304" s="7"/>
      <c r="E304" s="7"/>
      <c r="F304" s="7"/>
    </row>
    <row r="305" spans="1:6" ht="12.75">
      <c r="A305" s="3"/>
      <c r="B305" s="3" t="s">
        <v>63</v>
      </c>
      <c r="C305" s="3">
        <f>D305+E305+F305</f>
        <v>272850</v>
      </c>
      <c r="D305" s="3">
        <v>90950</v>
      </c>
      <c r="E305" s="3">
        <v>90950</v>
      </c>
      <c r="F305" s="3">
        <v>90950</v>
      </c>
    </row>
    <row r="306" spans="1:6" ht="12.75">
      <c r="A306" s="3"/>
      <c r="B306" s="3" t="s">
        <v>30</v>
      </c>
      <c r="C306" s="3">
        <f>D306+E306+F306</f>
        <v>71486.70000000001</v>
      </c>
      <c r="D306" s="3">
        <v>23828.9</v>
      </c>
      <c r="E306" s="3">
        <v>23828.9</v>
      </c>
      <c r="F306" s="3">
        <v>23828.9</v>
      </c>
    </row>
    <row r="307" spans="1:6" ht="12.75">
      <c r="A307" s="3"/>
      <c r="B307" s="3" t="s">
        <v>64</v>
      </c>
      <c r="C307" s="3">
        <f>C308+C309+C310+C311+C312+C313+C314+C315+C316+C317</f>
        <v>31813.02</v>
      </c>
      <c r="D307" s="3">
        <f>D308+D309+D310+D311+D312+D313+D314+D315+D316+D317</f>
        <v>10604.34</v>
      </c>
      <c r="E307" s="3">
        <f>E308+E309+E310+E311+E312+E313+E314+E315+E316+E317</f>
        <v>10604.34</v>
      </c>
      <c r="F307" s="3">
        <f>F308+F309+F310+F311+F312+F313+F314+F315+F316+F317</f>
        <v>10604.34</v>
      </c>
    </row>
    <row r="308" spans="1:6" ht="12.75">
      <c r="A308" s="3"/>
      <c r="B308" s="3" t="s">
        <v>56</v>
      </c>
      <c r="C308" s="3">
        <f aca="true" t="shared" si="11" ref="C308:C317">D308+E308+F308</f>
        <v>6000</v>
      </c>
      <c r="D308" s="3">
        <v>2000</v>
      </c>
      <c r="E308" s="3">
        <v>2000</v>
      </c>
      <c r="F308" s="3">
        <v>2000</v>
      </c>
    </row>
    <row r="309" spans="1:6" ht="12.75">
      <c r="A309" s="3"/>
      <c r="B309" s="3" t="s">
        <v>57</v>
      </c>
      <c r="C309" s="3">
        <f t="shared" si="11"/>
        <v>0</v>
      </c>
      <c r="D309" s="3">
        <v>0</v>
      </c>
      <c r="E309" s="3">
        <v>0</v>
      </c>
      <c r="F309" s="3">
        <v>0</v>
      </c>
    </row>
    <row r="310" spans="1:6" ht="12.75">
      <c r="A310" s="3"/>
      <c r="B310" s="3" t="s">
        <v>58</v>
      </c>
      <c r="C310" s="3">
        <f t="shared" si="11"/>
        <v>480</v>
      </c>
      <c r="D310" s="3">
        <v>160</v>
      </c>
      <c r="E310" s="3">
        <v>160</v>
      </c>
      <c r="F310" s="3">
        <v>160</v>
      </c>
    </row>
    <row r="311" spans="1:6" ht="12.75">
      <c r="A311" s="3"/>
      <c r="B311" s="3" t="s">
        <v>59</v>
      </c>
      <c r="C311" s="3">
        <f t="shared" si="11"/>
        <v>0</v>
      </c>
      <c r="D311" s="3">
        <v>0</v>
      </c>
      <c r="E311" s="3">
        <v>0</v>
      </c>
      <c r="F311" s="3">
        <v>0</v>
      </c>
    </row>
    <row r="312" spans="1:6" ht="12.75">
      <c r="A312" s="3"/>
      <c r="B312" s="3" t="s">
        <v>65</v>
      </c>
      <c r="C312" s="3">
        <f t="shared" si="11"/>
        <v>11400</v>
      </c>
      <c r="D312" s="3">
        <v>3800</v>
      </c>
      <c r="E312" s="3">
        <v>3800</v>
      </c>
      <c r="F312" s="3">
        <v>3800</v>
      </c>
    </row>
    <row r="313" spans="1:6" ht="12.75">
      <c r="A313" s="3"/>
      <c r="B313" s="3" t="s">
        <v>103</v>
      </c>
      <c r="C313" s="3">
        <f t="shared" si="11"/>
        <v>1500</v>
      </c>
      <c r="D313" s="3">
        <v>500</v>
      </c>
      <c r="E313" s="3">
        <v>500</v>
      </c>
      <c r="F313" s="3">
        <v>500</v>
      </c>
    </row>
    <row r="314" spans="1:6" ht="12.75">
      <c r="A314" s="3"/>
      <c r="B314" s="3" t="s">
        <v>104</v>
      </c>
      <c r="C314" s="3">
        <f t="shared" si="11"/>
        <v>1200</v>
      </c>
      <c r="D314" s="3">
        <v>400</v>
      </c>
      <c r="E314" s="3">
        <v>400</v>
      </c>
      <c r="F314" s="3">
        <v>400</v>
      </c>
    </row>
    <row r="315" spans="1:6" ht="12.75">
      <c r="A315" s="3"/>
      <c r="B315" s="3" t="s">
        <v>105</v>
      </c>
      <c r="C315" s="3">
        <f t="shared" si="11"/>
        <v>3000</v>
      </c>
      <c r="D315" s="3">
        <v>1000</v>
      </c>
      <c r="E315" s="3">
        <v>1000</v>
      </c>
      <c r="F315" s="3">
        <v>1000</v>
      </c>
    </row>
    <row r="316" spans="1:6" ht="12.75">
      <c r="A316" s="3"/>
      <c r="B316" s="3" t="s">
        <v>106</v>
      </c>
      <c r="C316" s="3">
        <f t="shared" si="11"/>
        <v>5100</v>
      </c>
      <c r="D316" s="3">
        <v>1700</v>
      </c>
      <c r="E316" s="3">
        <v>1700</v>
      </c>
      <c r="F316" s="3">
        <v>1700</v>
      </c>
    </row>
    <row r="317" spans="1:6" ht="12.75">
      <c r="A317" s="3"/>
      <c r="B317" s="3" t="s">
        <v>80</v>
      </c>
      <c r="C317" s="3">
        <f t="shared" si="11"/>
        <v>3133.0199999999995</v>
      </c>
      <c r="D317" s="3">
        <v>1044.34</v>
      </c>
      <c r="E317" s="3">
        <v>1044.34</v>
      </c>
      <c r="F317" s="3">
        <v>1044.34</v>
      </c>
    </row>
    <row r="318" spans="1:6" ht="13.5" thickBot="1">
      <c r="A318" s="5"/>
      <c r="B318" s="12" t="s">
        <v>75</v>
      </c>
      <c r="C318" s="12">
        <f>C307+C306+C305</f>
        <v>376149.72000000003</v>
      </c>
      <c r="D318" s="25">
        <f>D307+D306+D305</f>
        <v>125383.24</v>
      </c>
      <c r="E318" s="25">
        <f>E307+E306+E305</f>
        <v>125383.24</v>
      </c>
      <c r="F318" s="25">
        <f>F307+F306+F305</f>
        <v>125383.24</v>
      </c>
    </row>
    <row r="319" spans="1:6" ht="12.75">
      <c r="A319" s="14" t="s">
        <v>66</v>
      </c>
      <c r="B319" s="15" t="s">
        <v>81</v>
      </c>
      <c r="C319" s="15">
        <f>D319+E319+F319</f>
        <v>900</v>
      </c>
      <c r="D319" s="15">
        <v>300</v>
      </c>
      <c r="E319" s="15">
        <v>300</v>
      </c>
      <c r="F319" s="15">
        <v>300</v>
      </c>
    </row>
    <row r="320" spans="1:6" ht="12.75">
      <c r="A320" s="16"/>
      <c r="B320" s="16" t="s">
        <v>67</v>
      </c>
      <c r="C320" s="17">
        <f>C319+C318+C303+C288+C273+C267+C255</f>
        <v>2458680</v>
      </c>
      <c r="D320" s="27">
        <f>D319+D318+D303+D288+D273+D267+D255</f>
        <v>819560</v>
      </c>
      <c r="E320" s="27">
        <f>E319+E318+E303+E288+E273+E267+E255</f>
        <v>819560</v>
      </c>
      <c r="F320" s="27">
        <f>F319+F318+F303+F288+F273+F267+F255</f>
        <v>819560</v>
      </c>
    </row>
    <row r="321" spans="1:6" ht="12.75">
      <c r="A321" s="3"/>
      <c r="B321" s="4" t="s">
        <v>107</v>
      </c>
      <c r="C321" s="4">
        <f>D321+E321+F321</f>
        <v>157320</v>
      </c>
      <c r="D321" s="4">
        <v>52440</v>
      </c>
      <c r="E321" s="4">
        <v>52440</v>
      </c>
      <c r="F321" s="4">
        <v>52440</v>
      </c>
    </row>
    <row r="322" spans="1:6" ht="12.75">
      <c r="A322" s="18"/>
      <c r="B322" s="19" t="s">
        <v>68</v>
      </c>
      <c r="C322" s="20">
        <f>C321+C320</f>
        <v>2616000</v>
      </c>
      <c r="D322" s="3">
        <f>D321+D320</f>
        <v>872000</v>
      </c>
      <c r="E322" s="3">
        <f>E321+E320</f>
        <v>872000</v>
      </c>
      <c r="F322" s="3">
        <f>F321+F320</f>
        <v>872000</v>
      </c>
    </row>
    <row r="323" spans="1:3" ht="14.25">
      <c r="A323" s="21"/>
      <c r="B323" s="21"/>
      <c r="C323" s="21"/>
    </row>
    <row r="324" spans="1:3" ht="14.25">
      <c r="A324" s="21"/>
      <c r="B324" s="21"/>
      <c r="C324" s="21"/>
    </row>
    <row r="325" spans="1:3" ht="14.25">
      <c r="A325" s="21"/>
      <c r="B325" s="21"/>
      <c r="C325" s="21"/>
    </row>
    <row r="326" spans="1:3" ht="14.25">
      <c r="A326" s="21"/>
      <c r="B326" s="21"/>
      <c r="C326" s="21"/>
    </row>
    <row r="327" spans="1:3" ht="14.25">
      <c r="A327" s="21"/>
      <c r="B327" s="21"/>
      <c r="C327" s="21"/>
    </row>
    <row r="328" spans="1:3" ht="14.25">
      <c r="A328" s="22"/>
      <c r="B328" s="22"/>
      <c r="C328" s="22"/>
    </row>
    <row r="329" spans="1:5" ht="14.25">
      <c r="A329" s="22"/>
      <c r="B329" s="23" t="s">
        <v>69</v>
      </c>
      <c r="C329" s="23" t="s">
        <v>70</v>
      </c>
      <c r="D329" s="24"/>
      <c r="E329" s="24"/>
    </row>
    <row r="330" spans="1:3" ht="14.25">
      <c r="A330" s="22"/>
      <c r="B330" s="22"/>
      <c r="C330" s="22"/>
    </row>
    <row r="334" spans="1:4" ht="12.75">
      <c r="A334" s="1"/>
      <c r="B334" s="2"/>
      <c r="C334" s="2"/>
      <c r="D334" s="2" t="s">
        <v>0</v>
      </c>
    </row>
    <row r="335" spans="1:4" ht="12.75">
      <c r="A335" s="1"/>
      <c r="B335" s="1"/>
      <c r="C335" s="1" t="s">
        <v>1</v>
      </c>
      <c r="D335" s="1"/>
    </row>
    <row r="336" spans="1:4" ht="12.75">
      <c r="A336" s="1"/>
      <c r="B336" s="1"/>
      <c r="C336" s="1"/>
      <c r="D336" s="1" t="s">
        <v>2</v>
      </c>
    </row>
    <row r="337" spans="1:3" ht="12.75">
      <c r="A337" s="1"/>
      <c r="B337" s="1"/>
      <c r="C337" s="1"/>
    </row>
    <row r="338" spans="1:3" ht="12.75">
      <c r="A338" s="1"/>
      <c r="B338" s="2" t="s">
        <v>198</v>
      </c>
      <c r="C338" s="2"/>
    </row>
    <row r="339" spans="1:3" ht="12.75">
      <c r="A339" s="1"/>
      <c r="B339" s="1" t="s">
        <v>83</v>
      </c>
      <c r="C339" s="1"/>
    </row>
    <row r="340" spans="1:3" ht="12.75">
      <c r="A340" s="1"/>
      <c r="B340" s="1" t="s">
        <v>4</v>
      </c>
      <c r="C340" s="1">
        <f>C341+C342</f>
        <v>92617.6</v>
      </c>
    </row>
    <row r="341" spans="1:3" ht="12.75">
      <c r="A341" s="1"/>
      <c r="B341" s="1" t="s">
        <v>5</v>
      </c>
      <c r="C341" s="1">
        <v>87525.1</v>
      </c>
    </row>
    <row r="342" spans="1:3" ht="12.75">
      <c r="A342" s="1"/>
      <c r="B342" s="1" t="s">
        <v>6</v>
      </c>
      <c r="C342" s="1">
        <v>5092.5</v>
      </c>
    </row>
    <row r="343" spans="1:3" ht="12.75">
      <c r="A343" s="1"/>
      <c r="B343" s="1" t="s">
        <v>7</v>
      </c>
      <c r="C343" s="1">
        <f>C344+C345+C346</f>
        <v>109470.5</v>
      </c>
    </row>
    <row r="344" spans="1:3" ht="12.75">
      <c r="A344" s="1"/>
      <c r="B344" s="1" t="s">
        <v>8</v>
      </c>
      <c r="C344" s="1">
        <v>14989.5</v>
      </c>
    </row>
    <row r="345" spans="1:3" ht="12.75">
      <c r="A345" s="1"/>
      <c r="B345" s="1" t="s">
        <v>9</v>
      </c>
      <c r="C345" s="1">
        <v>9656.2</v>
      </c>
    </row>
    <row r="346" spans="1:3" ht="12.75">
      <c r="A346" s="1"/>
      <c r="B346" s="1" t="s">
        <v>10</v>
      </c>
      <c r="C346" s="1">
        <v>84824.8</v>
      </c>
    </row>
    <row r="347" spans="1:3" ht="12.75">
      <c r="A347" s="1"/>
      <c r="B347" s="1" t="s">
        <v>11</v>
      </c>
      <c r="C347" s="1">
        <v>8727.8</v>
      </c>
    </row>
    <row r="348" spans="1:3" ht="12.75">
      <c r="A348" s="1"/>
      <c r="B348" s="1" t="s">
        <v>12</v>
      </c>
      <c r="C348" s="1">
        <v>4964</v>
      </c>
    </row>
    <row r="349" spans="1:6" ht="12.75">
      <c r="A349" s="3" t="s">
        <v>13</v>
      </c>
      <c r="B349" s="3" t="s">
        <v>14</v>
      </c>
      <c r="C349" s="3" t="s">
        <v>71</v>
      </c>
      <c r="D349" s="4" t="s">
        <v>199</v>
      </c>
      <c r="E349" s="4" t="s">
        <v>200</v>
      </c>
      <c r="F349" s="4" t="s">
        <v>201</v>
      </c>
    </row>
    <row r="350" spans="1:6" ht="13.5" thickBot="1">
      <c r="A350" s="3"/>
      <c r="B350" s="5" t="s">
        <v>19</v>
      </c>
      <c r="C350" s="3"/>
      <c r="D350" s="6"/>
      <c r="E350" s="6"/>
      <c r="F350" s="6"/>
    </row>
    <row r="351" spans="1:6" ht="12.75">
      <c r="A351" s="3">
        <v>1</v>
      </c>
      <c r="B351" s="7" t="s">
        <v>20</v>
      </c>
      <c r="C351" s="3">
        <f>D351+E351+F351</f>
        <v>2550000</v>
      </c>
      <c r="D351" s="3">
        <v>850000</v>
      </c>
      <c r="E351" s="3">
        <v>850000</v>
      </c>
      <c r="F351" s="3">
        <v>850000</v>
      </c>
    </row>
    <row r="352" spans="1:6" ht="12.75">
      <c r="A352" s="3">
        <v>3</v>
      </c>
      <c r="B352" s="3" t="s">
        <v>21</v>
      </c>
      <c r="C352" s="3">
        <f>D352+E352+F352</f>
        <v>36000</v>
      </c>
      <c r="D352" s="3">
        <v>12000</v>
      </c>
      <c r="E352" s="3">
        <v>12000</v>
      </c>
      <c r="F352" s="3">
        <v>12000</v>
      </c>
    </row>
    <row r="353" spans="1:6" ht="12.75">
      <c r="A353" s="3">
        <v>4</v>
      </c>
      <c r="B353" s="3" t="s">
        <v>22</v>
      </c>
      <c r="C353" s="3">
        <f>D353+E353+F353</f>
        <v>30000</v>
      </c>
      <c r="D353" s="3">
        <v>10000</v>
      </c>
      <c r="E353" s="3">
        <v>10000</v>
      </c>
      <c r="F353" s="3">
        <v>10000</v>
      </c>
    </row>
    <row r="354" spans="1:6" ht="12.75">
      <c r="A354" s="8"/>
      <c r="B354" s="8" t="s">
        <v>23</v>
      </c>
      <c r="C354" s="8">
        <f>SUM(C351:C353)</f>
        <v>2616000</v>
      </c>
      <c r="D354" s="8">
        <f>SUM(D351:D353)</f>
        <v>872000</v>
      </c>
      <c r="E354" s="8">
        <f>SUM(E351:E353)</f>
        <v>872000</v>
      </c>
      <c r="F354" s="8">
        <f>SUM(F351:F353)</f>
        <v>872000</v>
      </c>
    </row>
    <row r="355" spans="1:6" ht="12.75">
      <c r="A355" s="8"/>
      <c r="B355" s="9"/>
      <c r="C355" s="8"/>
      <c r="D355" s="6"/>
      <c r="E355" s="6"/>
      <c r="F355" s="6"/>
    </row>
    <row r="356" spans="1:6" ht="13.5" thickBot="1">
      <c r="A356" s="3"/>
      <c r="B356" s="5" t="s">
        <v>24</v>
      </c>
      <c r="C356" s="3"/>
      <c r="D356" s="6"/>
      <c r="E356" s="6"/>
      <c r="F356" s="6"/>
    </row>
    <row r="357" spans="1:6" ht="12.75">
      <c r="A357" s="3">
        <v>1</v>
      </c>
      <c r="B357" s="7" t="s">
        <v>25</v>
      </c>
      <c r="C357" s="3"/>
      <c r="D357" s="6"/>
      <c r="E357" s="6"/>
      <c r="F357" s="6"/>
    </row>
    <row r="358" spans="1:6" ht="12.75">
      <c r="A358" s="3" t="s">
        <v>26</v>
      </c>
      <c r="B358" s="3" t="s">
        <v>27</v>
      </c>
      <c r="C358" s="3"/>
      <c r="D358" s="6"/>
      <c r="E358" s="6"/>
      <c r="F358" s="6"/>
    </row>
    <row r="359" spans="1:6" ht="12.75">
      <c r="A359" s="3"/>
      <c r="B359" s="3" t="s">
        <v>115</v>
      </c>
      <c r="C359" s="3">
        <f>D359+E359+F359</f>
        <v>382882.5</v>
      </c>
      <c r="D359" s="3">
        <v>127627.5</v>
      </c>
      <c r="E359" s="3">
        <v>127627.5</v>
      </c>
      <c r="F359" s="3">
        <v>127627.5</v>
      </c>
    </row>
    <row r="360" spans="1:6" ht="12.75">
      <c r="A360" s="3"/>
      <c r="B360" s="3" t="s">
        <v>84</v>
      </c>
      <c r="C360" s="3">
        <f>D360+E360+F360</f>
        <v>34807.5</v>
      </c>
      <c r="D360" s="3">
        <v>11602.5</v>
      </c>
      <c r="E360" s="3">
        <v>11602.5</v>
      </c>
      <c r="F360" s="3">
        <v>11602.5</v>
      </c>
    </row>
    <row r="361" spans="1:6" ht="12.75">
      <c r="A361" s="3"/>
      <c r="B361" s="3" t="s">
        <v>29</v>
      </c>
      <c r="C361" s="10">
        <f>SUM(C359:C360)</f>
        <v>417690</v>
      </c>
      <c r="D361" s="10">
        <f>SUM(D359:D360)</f>
        <v>139230</v>
      </c>
      <c r="E361" s="10">
        <f>SUM(E359:E360)</f>
        <v>139230</v>
      </c>
      <c r="F361" s="10">
        <f>SUM(F359:F360)</f>
        <v>139230</v>
      </c>
    </row>
    <row r="362" spans="1:6" ht="12.75">
      <c r="A362" s="3"/>
      <c r="B362" s="3" t="s">
        <v>85</v>
      </c>
      <c r="C362" s="3">
        <f>D362+E362+F362</f>
        <v>109434.78</v>
      </c>
      <c r="D362" s="3">
        <v>36478.26</v>
      </c>
      <c r="E362" s="3">
        <v>36478.26</v>
      </c>
      <c r="F362" s="3">
        <v>36478.26</v>
      </c>
    </row>
    <row r="363" spans="1:6" ht="12.75">
      <c r="A363" s="3"/>
      <c r="B363" s="3" t="s">
        <v>31</v>
      </c>
      <c r="C363" s="3">
        <f>D363+E363+F363</f>
        <v>4500</v>
      </c>
      <c r="D363" s="3">
        <v>1500</v>
      </c>
      <c r="E363" s="3">
        <v>1500</v>
      </c>
      <c r="F363" s="3">
        <v>1500</v>
      </c>
    </row>
    <row r="364" spans="1:6" ht="12.75">
      <c r="A364" s="11"/>
      <c r="B364" s="11" t="s">
        <v>86</v>
      </c>
      <c r="C364" s="11">
        <f>D364+E364+F364</f>
        <v>17700</v>
      </c>
      <c r="D364" s="11">
        <v>5900</v>
      </c>
      <c r="E364" s="11">
        <v>5900</v>
      </c>
      <c r="F364" s="11">
        <v>5900</v>
      </c>
    </row>
    <row r="365" spans="1:6" ht="12.75">
      <c r="A365" s="11"/>
      <c r="B365" s="11" t="s">
        <v>32</v>
      </c>
      <c r="C365" s="11">
        <f>D365+E365+F365</f>
        <v>3000</v>
      </c>
      <c r="D365" s="11">
        <v>1000</v>
      </c>
      <c r="E365" s="11">
        <v>1000</v>
      </c>
      <c r="F365" s="11">
        <v>1000</v>
      </c>
    </row>
    <row r="366" spans="1:6" ht="13.5" thickBot="1">
      <c r="A366" s="5"/>
      <c r="B366" s="12" t="s">
        <v>75</v>
      </c>
      <c r="C366" s="12">
        <f>C365+C364+C363+C362+C361</f>
        <v>552324.78</v>
      </c>
      <c r="D366" s="25">
        <f>SUM(D361:D365)</f>
        <v>184108.26</v>
      </c>
      <c r="E366" s="25">
        <f>SUM(E361:E365)</f>
        <v>184108.26</v>
      </c>
      <c r="F366" s="25">
        <f>SUM(F361:F365)</f>
        <v>184108.26</v>
      </c>
    </row>
    <row r="367" spans="1:6" ht="12.75">
      <c r="A367" s="7" t="s">
        <v>33</v>
      </c>
      <c r="B367" s="7" t="s">
        <v>34</v>
      </c>
      <c r="C367" s="7"/>
      <c r="D367" s="7"/>
      <c r="E367" s="7"/>
      <c r="F367" s="7"/>
    </row>
    <row r="368" spans="1:6" ht="12.75">
      <c r="A368" s="7"/>
      <c r="B368" s="7" t="s">
        <v>87</v>
      </c>
      <c r="C368" s="7">
        <f>D368+E368+F368</f>
        <v>168093.45</v>
      </c>
      <c r="D368" s="7">
        <v>56031.15</v>
      </c>
      <c r="E368" s="7">
        <v>56031.15</v>
      </c>
      <c r="F368" s="7">
        <v>56031.15</v>
      </c>
    </row>
    <row r="369" spans="1:6" ht="12.75">
      <c r="A369" s="7"/>
      <c r="B369" s="7" t="s">
        <v>88</v>
      </c>
      <c r="C369" s="7">
        <v>0</v>
      </c>
      <c r="D369" s="7">
        <v>0</v>
      </c>
      <c r="E369" s="7">
        <v>0</v>
      </c>
      <c r="F369" s="7">
        <v>0</v>
      </c>
    </row>
    <row r="370" spans="1:6" ht="12.75">
      <c r="A370" s="3"/>
      <c r="B370" s="3" t="s">
        <v>89</v>
      </c>
      <c r="C370" s="3">
        <f aca="true" t="shared" si="12" ref="C370:C378">D370+E370+F370</f>
        <v>65189.729999999996</v>
      </c>
      <c r="D370" s="3">
        <v>21729.91</v>
      </c>
      <c r="E370" s="3">
        <v>21729.91</v>
      </c>
      <c r="F370" s="3">
        <v>21729.91</v>
      </c>
    </row>
    <row r="371" spans="1:6" ht="12.75">
      <c r="A371" s="3"/>
      <c r="B371" s="3" t="s">
        <v>36</v>
      </c>
      <c r="C371" s="3">
        <f t="shared" si="12"/>
        <v>244925.31</v>
      </c>
      <c r="D371" s="3">
        <v>81641.77</v>
      </c>
      <c r="E371" s="3">
        <v>81641.77</v>
      </c>
      <c r="F371" s="3">
        <v>81641.77</v>
      </c>
    </row>
    <row r="372" spans="1:6" ht="12.75">
      <c r="A372" s="3"/>
      <c r="B372" s="3" t="s">
        <v>90</v>
      </c>
      <c r="C372" s="3">
        <f t="shared" si="12"/>
        <v>3738.42</v>
      </c>
      <c r="D372" s="3">
        <v>1246.14</v>
      </c>
      <c r="E372" s="3">
        <v>1246.14</v>
      </c>
      <c r="F372" s="3">
        <v>1246.14</v>
      </c>
    </row>
    <row r="373" spans="1:6" ht="12.75">
      <c r="A373" s="3"/>
      <c r="B373" s="3" t="s">
        <v>91</v>
      </c>
      <c r="C373" s="3">
        <f t="shared" si="12"/>
        <v>62388.87</v>
      </c>
      <c r="D373" s="3">
        <v>20796.29</v>
      </c>
      <c r="E373" s="3">
        <v>20796.29</v>
      </c>
      <c r="F373" s="3">
        <v>20796.29</v>
      </c>
    </row>
    <row r="374" spans="1:6" ht="12.75">
      <c r="A374" s="3"/>
      <c r="B374" s="3" t="s">
        <v>108</v>
      </c>
      <c r="C374" s="3">
        <f t="shared" si="12"/>
        <v>1104.33</v>
      </c>
      <c r="D374" s="3">
        <v>368.11</v>
      </c>
      <c r="E374" s="3">
        <v>368.11</v>
      </c>
      <c r="F374" s="3">
        <v>368.11</v>
      </c>
    </row>
    <row r="375" spans="1:6" ht="12.75">
      <c r="A375" s="3"/>
      <c r="B375" s="3" t="s">
        <v>76</v>
      </c>
      <c r="C375" s="3">
        <f t="shared" si="12"/>
        <v>11124.3</v>
      </c>
      <c r="D375" s="3">
        <v>3708.1</v>
      </c>
      <c r="E375" s="3">
        <v>3708.1</v>
      </c>
      <c r="F375" s="3">
        <v>3708.1</v>
      </c>
    </row>
    <row r="376" spans="1:6" ht="12.75">
      <c r="A376" s="11"/>
      <c r="B376" s="11" t="s">
        <v>92</v>
      </c>
      <c r="C376" s="11">
        <f t="shared" si="12"/>
        <v>6000</v>
      </c>
      <c r="D376" s="11">
        <v>2000</v>
      </c>
      <c r="E376" s="11">
        <v>2000</v>
      </c>
      <c r="F376" s="11">
        <v>2000</v>
      </c>
    </row>
    <row r="377" spans="1:6" ht="12.75">
      <c r="A377" s="11"/>
      <c r="B377" s="11" t="s">
        <v>40</v>
      </c>
      <c r="C377" s="11">
        <f t="shared" si="12"/>
        <v>7500</v>
      </c>
      <c r="D377" s="11">
        <v>2500</v>
      </c>
      <c r="E377" s="11">
        <v>2500</v>
      </c>
      <c r="F377" s="11">
        <v>2500</v>
      </c>
    </row>
    <row r="378" spans="1:6" ht="13.5" thickBot="1">
      <c r="A378" s="5"/>
      <c r="B378" s="12" t="s">
        <v>75</v>
      </c>
      <c r="C378" s="13">
        <f t="shared" si="12"/>
        <v>570064.4100000001</v>
      </c>
      <c r="D378" s="25">
        <f>SUM(D368:D377)</f>
        <v>190021.47000000003</v>
      </c>
      <c r="E378" s="25">
        <f>SUM(E368:E377)</f>
        <v>190021.47000000003</v>
      </c>
      <c r="F378" s="25">
        <f>SUM(F368:F377)</f>
        <v>190021.47000000003</v>
      </c>
    </row>
    <row r="379" spans="1:6" ht="12.75">
      <c r="A379" s="7" t="s">
        <v>41</v>
      </c>
      <c r="B379" s="7" t="s">
        <v>42</v>
      </c>
      <c r="C379" s="7"/>
      <c r="D379" s="7"/>
      <c r="E379" s="7"/>
      <c r="F379" s="7"/>
    </row>
    <row r="380" spans="1:6" ht="12.75">
      <c r="A380" s="7"/>
      <c r="B380" s="3" t="s">
        <v>93</v>
      </c>
      <c r="C380" s="7">
        <f>D380+E380+F380</f>
        <v>83250</v>
      </c>
      <c r="D380" s="7">
        <v>27750</v>
      </c>
      <c r="E380" s="7">
        <v>27750</v>
      </c>
      <c r="F380" s="7">
        <v>27750</v>
      </c>
    </row>
    <row r="381" spans="1:6" ht="12.75">
      <c r="A381" s="3"/>
      <c r="B381" s="3" t="s">
        <v>94</v>
      </c>
      <c r="C381" s="3">
        <f>D381+E381+F381</f>
        <v>2338.5</v>
      </c>
      <c r="D381" s="3">
        <v>779.5</v>
      </c>
      <c r="E381" s="3">
        <v>779.5</v>
      </c>
      <c r="F381" s="3">
        <v>779.5</v>
      </c>
    </row>
    <row r="382" spans="1:6" ht="12.75">
      <c r="A382" s="3"/>
      <c r="B382" s="3" t="s">
        <v>95</v>
      </c>
      <c r="C382" s="3">
        <f>D382+E382+F382</f>
        <v>2656.5</v>
      </c>
      <c r="D382" s="3">
        <v>885.5</v>
      </c>
      <c r="E382" s="3">
        <v>885.5</v>
      </c>
      <c r="F382" s="3">
        <v>885.5</v>
      </c>
    </row>
    <row r="383" spans="1:6" ht="12.75">
      <c r="A383" s="11"/>
      <c r="B383" s="11" t="s">
        <v>96</v>
      </c>
      <c r="C383" s="11">
        <f>D383+E383+F383</f>
        <v>60.75</v>
      </c>
      <c r="D383" s="11">
        <v>20.25</v>
      </c>
      <c r="E383" s="11">
        <v>20.25</v>
      </c>
      <c r="F383" s="11">
        <v>20.25</v>
      </c>
    </row>
    <row r="384" spans="1:6" ht="13.5" thickBot="1">
      <c r="A384" s="12"/>
      <c r="B384" s="12" t="s">
        <v>75</v>
      </c>
      <c r="C384" s="12">
        <f>SUM(C380:C383)</f>
        <v>88305.75</v>
      </c>
      <c r="D384" s="25">
        <f>SUM(D380:D383)</f>
        <v>29435.25</v>
      </c>
      <c r="E384" s="25">
        <f>SUM(E380:E383)</f>
        <v>29435.25</v>
      </c>
      <c r="F384" s="25">
        <f>SUM(F380:F383)</f>
        <v>29435.25</v>
      </c>
    </row>
    <row r="385" spans="1:6" ht="12.75">
      <c r="A385" s="11" t="s">
        <v>43</v>
      </c>
      <c r="B385" s="11" t="s">
        <v>44</v>
      </c>
      <c r="C385" s="11"/>
      <c r="D385" s="26"/>
      <c r="E385" s="26"/>
      <c r="F385" s="26"/>
    </row>
    <row r="386" spans="1:6" ht="12.75">
      <c r="A386" s="7"/>
      <c r="B386" s="7" t="s">
        <v>45</v>
      </c>
      <c r="C386" s="7"/>
      <c r="D386" s="7"/>
      <c r="E386" s="7"/>
      <c r="F386" s="7"/>
    </row>
    <row r="387" spans="1:6" ht="12.75">
      <c r="A387" s="3"/>
      <c r="B387" s="3" t="s">
        <v>46</v>
      </c>
      <c r="C387" s="3"/>
      <c r="D387" s="3"/>
      <c r="E387" s="3"/>
      <c r="F387" s="3"/>
    </row>
    <row r="388" spans="1:6" ht="12.75">
      <c r="A388" s="3"/>
      <c r="B388" s="3" t="s">
        <v>97</v>
      </c>
      <c r="C388" s="3">
        <f>D388+E388+F388</f>
        <v>224061.41999999998</v>
      </c>
      <c r="D388" s="3">
        <v>74687.14</v>
      </c>
      <c r="E388" s="3">
        <v>74687.14</v>
      </c>
      <c r="F388" s="3">
        <v>74687.14</v>
      </c>
    </row>
    <row r="389" spans="1:6" ht="12.75">
      <c r="A389" s="3"/>
      <c r="B389" s="3" t="s">
        <v>98</v>
      </c>
      <c r="C389" s="3">
        <f>D389+E389+F389</f>
        <v>45626.46</v>
      </c>
      <c r="D389" s="3">
        <v>15208.82</v>
      </c>
      <c r="E389" s="3">
        <v>15208.82</v>
      </c>
      <c r="F389" s="3">
        <v>15208.82</v>
      </c>
    </row>
    <row r="390" spans="1:6" ht="12.75">
      <c r="A390" s="3"/>
      <c r="B390" s="3" t="s">
        <v>99</v>
      </c>
      <c r="C390" s="3">
        <f>D390+E390+F390</f>
        <v>153088.59</v>
      </c>
      <c r="D390" s="3">
        <v>51029.53</v>
      </c>
      <c r="E390" s="3">
        <v>51029.53</v>
      </c>
      <c r="F390" s="3">
        <v>51029.53</v>
      </c>
    </row>
    <row r="391" spans="1:6" ht="12.75">
      <c r="A391" s="3"/>
      <c r="B391" s="3" t="s">
        <v>77</v>
      </c>
      <c r="C391" s="3">
        <f>D391+E391+F391</f>
        <v>26250</v>
      </c>
      <c r="D391" s="3">
        <v>8750</v>
      </c>
      <c r="E391" s="3">
        <v>8750</v>
      </c>
      <c r="F391" s="3">
        <v>8750</v>
      </c>
    </row>
    <row r="392" spans="1:6" ht="12.75">
      <c r="A392" s="3"/>
      <c r="B392" s="3" t="s">
        <v>47</v>
      </c>
      <c r="C392" s="3">
        <f>SUM(C388:C391)</f>
        <v>449026.47</v>
      </c>
      <c r="D392" s="3">
        <f>SUM(D388:D391)</f>
        <v>149675.49</v>
      </c>
      <c r="E392" s="3">
        <f>SUM(E388:E391)</f>
        <v>149675.49</v>
      </c>
      <c r="F392" s="3">
        <f>SUM(F388:F391)</f>
        <v>149675.49</v>
      </c>
    </row>
    <row r="393" spans="1:6" ht="12.75">
      <c r="A393" s="3"/>
      <c r="B393" s="3" t="s">
        <v>85</v>
      </c>
      <c r="C393" s="3">
        <f aca="true" t="shared" si="13" ref="C393:C398">D393+E393+F393</f>
        <v>117644.94</v>
      </c>
      <c r="D393" s="3">
        <v>39214.98</v>
      </c>
      <c r="E393" s="3">
        <v>39214.98</v>
      </c>
      <c r="F393" s="3">
        <v>39214.98</v>
      </c>
    </row>
    <row r="394" spans="1:6" ht="12.75">
      <c r="A394" s="3"/>
      <c r="B394" s="3" t="s">
        <v>48</v>
      </c>
      <c r="C394" s="3">
        <f t="shared" si="13"/>
        <v>30000</v>
      </c>
      <c r="D394" s="3">
        <v>10000</v>
      </c>
      <c r="E394" s="3">
        <v>10000</v>
      </c>
      <c r="F394" s="3">
        <v>10000</v>
      </c>
    </row>
    <row r="395" spans="1:6" ht="12.75">
      <c r="A395" s="3"/>
      <c r="B395" s="3" t="s">
        <v>49</v>
      </c>
      <c r="C395" s="3">
        <f t="shared" si="13"/>
        <v>1500</v>
      </c>
      <c r="D395" s="3">
        <v>500</v>
      </c>
      <c r="E395" s="3">
        <v>500</v>
      </c>
      <c r="F395" s="3">
        <v>500</v>
      </c>
    </row>
    <row r="396" spans="1:6" ht="12.75">
      <c r="A396" s="3"/>
      <c r="B396" s="3" t="s">
        <v>50</v>
      </c>
      <c r="C396" s="3">
        <f t="shared" si="13"/>
        <v>1500</v>
      </c>
      <c r="D396" s="3">
        <v>500</v>
      </c>
      <c r="E396" s="3">
        <v>500</v>
      </c>
      <c r="F396" s="3">
        <v>500</v>
      </c>
    </row>
    <row r="397" spans="1:6" ht="12.75">
      <c r="A397" s="3"/>
      <c r="B397" s="3" t="s">
        <v>100</v>
      </c>
      <c r="C397" s="3">
        <f t="shared" si="13"/>
        <v>8700</v>
      </c>
      <c r="D397" s="3">
        <v>2900</v>
      </c>
      <c r="E397" s="3">
        <v>2900</v>
      </c>
      <c r="F397" s="3">
        <v>2900</v>
      </c>
    </row>
    <row r="398" spans="1:6" ht="12.75">
      <c r="A398" s="3"/>
      <c r="B398" s="3" t="s">
        <v>101</v>
      </c>
      <c r="C398" s="3">
        <f t="shared" si="13"/>
        <v>3000</v>
      </c>
      <c r="D398" s="3">
        <v>1000</v>
      </c>
      <c r="E398" s="3">
        <v>1000</v>
      </c>
      <c r="F398" s="3">
        <v>1000</v>
      </c>
    </row>
    <row r="399" spans="1:6" ht="13.5" thickBot="1">
      <c r="A399" s="5"/>
      <c r="B399" s="12" t="s">
        <v>75</v>
      </c>
      <c r="C399" s="12">
        <f>C398+C397+C396+C395+C394+C393+C392</f>
        <v>611371.4099999999</v>
      </c>
      <c r="D399" s="25">
        <f>D398+D397+D396+D395+D394+D393+D392</f>
        <v>203790.47</v>
      </c>
      <c r="E399" s="25">
        <f>E398+E397+E396+E395+E394+E393+E392</f>
        <v>203790.47</v>
      </c>
      <c r="F399" s="25">
        <f>F398+F397+F396+F395+F394+F393+F392</f>
        <v>203790.47</v>
      </c>
    </row>
    <row r="400" spans="1:6" ht="12.75">
      <c r="A400" s="14" t="s">
        <v>52</v>
      </c>
      <c r="B400" s="7" t="s">
        <v>53</v>
      </c>
      <c r="C400" s="7"/>
      <c r="D400" s="7"/>
      <c r="E400" s="7"/>
      <c r="F400" s="7"/>
    </row>
    <row r="401" spans="1:6" ht="12.75">
      <c r="A401" s="14"/>
      <c r="B401" s="7" t="s">
        <v>54</v>
      </c>
      <c r="C401" s="7"/>
      <c r="D401" s="3"/>
      <c r="E401" s="3"/>
      <c r="F401" s="3"/>
    </row>
    <row r="402" spans="1:6" ht="12.75">
      <c r="A402" s="3"/>
      <c r="B402" s="3" t="s">
        <v>78</v>
      </c>
      <c r="C402" s="3">
        <f>D402+E402+F402</f>
        <v>75600</v>
      </c>
      <c r="D402" s="3">
        <v>25200</v>
      </c>
      <c r="E402" s="3">
        <v>25200</v>
      </c>
      <c r="F402" s="3">
        <v>25200</v>
      </c>
    </row>
    <row r="403" spans="1:6" ht="12.75">
      <c r="A403" s="3"/>
      <c r="B403" s="3" t="s">
        <v>79</v>
      </c>
      <c r="C403" s="3">
        <f>D403+E403+F403</f>
        <v>27300</v>
      </c>
      <c r="D403" s="3">
        <v>9100</v>
      </c>
      <c r="E403" s="3">
        <v>9100</v>
      </c>
      <c r="F403" s="3">
        <v>9100</v>
      </c>
    </row>
    <row r="404" spans="1:6" ht="12.75">
      <c r="A404" s="3"/>
      <c r="B404" s="3" t="s">
        <v>102</v>
      </c>
      <c r="C404" s="3">
        <f>D404+E404+F404</f>
        <v>69615</v>
      </c>
      <c r="D404" s="3">
        <v>23205</v>
      </c>
      <c r="E404" s="3">
        <v>23205</v>
      </c>
      <c r="F404" s="3">
        <v>23205</v>
      </c>
    </row>
    <row r="405" spans="1:6" ht="12.75">
      <c r="A405" s="8"/>
      <c r="B405" s="3" t="s">
        <v>29</v>
      </c>
      <c r="C405" s="3">
        <f>SUM(C402:C404)</f>
        <v>172515</v>
      </c>
      <c r="D405" s="3">
        <f>SUM(D402:D404)</f>
        <v>57505</v>
      </c>
      <c r="E405" s="3">
        <f>SUM(E402:E404)</f>
        <v>57505</v>
      </c>
      <c r="F405" s="3">
        <f>SUM(F402:F404)</f>
        <v>57505</v>
      </c>
    </row>
    <row r="406" spans="1:6" ht="12.75">
      <c r="A406" s="8"/>
      <c r="B406" s="3" t="s">
        <v>30</v>
      </c>
      <c r="C406" s="3">
        <f>D406+E406+F406</f>
        <v>45198.93</v>
      </c>
      <c r="D406" s="3">
        <v>15066.31</v>
      </c>
      <c r="E406" s="3">
        <v>15066.31</v>
      </c>
      <c r="F406" s="3">
        <v>15066.31</v>
      </c>
    </row>
    <row r="407" spans="1:6" ht="12.75">
      <c r="A407" s="3"/>
      <c r="B407" s="3" t="s">
        <v>55</v>
      </c>
      <c r="C407" s="3">
        <f>C408+C409+C410+C411</f>
        <v>11550</v>
      </c>
      <c r="D407" s="3">
        <f>D408+D409+D410+D411</f>
        <v>3850</v>
      </c>
      <c r="E407" s="3">
        <f>E408+E409+E410+E411</f>
        <v>3850</v>
      </c>
      <c r="F407" s="3">
        <f>F408+F409+F410+F411</f>
        <v>3850</v>
      </c>
    </row>
    <row r="408" spans="1:6" ht="12.75">
      <c r="A408" s="3"/>
      <c r="B408" s="3" t="s">
        <v>56</v>
      </c>
      <c r="C408" s="3">
        <f aca="true" t="shared" si="14" ref="C408:C413">D408+E408+F408</f>
        <v>9600</v>
      </c>
      <c r="D408" s="3">
        <v>3200</v>
      </c>
      <c r="E408" s="3">
        <v>3200</v>
      </c>
      <c r="F408" s="3">
        <v>3200</v>
      </c>
    </row>
    <row r="409" spans="1:6" ht="12.75">
      <c r="A409" s="3"/>
      <c r="B409" s="3" t="s">
        <v>57</v>
      </c>
      <c r="C409" s="3">
        <f t="shared" si="14"/>
        <v>1500</v>
      </c>
      <c r="D409" s="3">
        <v>500</v>
      </c>
      <c r="E409" s="3">
        <v>500</v>
      </c>
      <c r="F409" s="3">
        <v>500</v>
      </c>
    </row>
    <row r="410" spans="1:6" ht="12.75">
      <c r="A410" s="3"/>
      <c r="B410" s="3" t="s">
        <v>58</v>
      </c>
      <c r="C410" s="3">
        <f t="shared" si="14"/>
        <v>450</v>
      </c>
      <c r="D410" s="3">
        <v>150</v>
      </c>
      <c r="E410" s="3">
        <v>150</v>
      </c>
      <c r="F410" s="3">
        <v>150</v>
      </c>
    </row>
    <row r="411" spans="1:6" ht="12.75">
      <c r="A411" s="3"/>
      <c r="B411" s="3" t="s">
        <v>59</v>
      </c>
      <c r="C411" s="3">
        <f t="shared" si="14"/>
        <v>0</v>
      </c>
      <c r="D411" s="3">
        <v>0</v>
      </c>
      <c r="E411" s="3">
        <v>0</v>
      </c>
      <c r="F411" s="3">
        <v>0</v>
      </c>
    </row>
    <row r="412" spans="1:6" ht="12.75">
      <c r="A412" s="3"/>
      <c r="B412" s="3" t="s">
        <v>60</v>
      </c>
      <c r="C412" s="3">
        <f t="shared" si="14"/>
        <v>30300</v>
      </c>
      <c r="D412" s="3">
        <v>10100</v>
      </c>
      <c r="E412" s="3">
        <v>10100</v>
      </c>
      <c r="F412" s="3">
        <v>10100</v>
      </c>
    </row>
    <row r="413" spans="1:6" ht="12.75">
      <c r="A413" s="3"/>
      <c r="B413" s="3" t="s">
        <v>51</v>
      </c>
      <c r="C413" s="3">
        <f t="shared" si="14"/>
        <v>0</v>
      </c>
      <c r="D413" s="3">
        <v>0</v>
      </c>
      <c r="E413" s="3">
        <v>0</v>
      </c>
      <c r="F413" s="3">
        <v>0</v>
      </c>
    </row>
    <row r="414" spans="1:6" ht="13.5" thickBot="1">
      <c r="A414" s="5"/>
      <c r="B414" s="12" t="s">
        <v>75</v>
      </c>
      <c r="C414" s="12">
        <f>C413+C412+C407+C406+C405</f>
        <v>259563.93</v>
      </c>
      <c r="D414" s="25">
        <f>D413+D412+D407+D406+D405</f>
        <v>86521.31</v>
      </c>
      <c r="E414" s="25">
        <f>E413+E412+E407+E406+E405</f>
        <v>86521.31</v>
      </c>
      <c r="F414" s="25">
        <f>F413+F412+F407+F406+F405</f>
        <v>86521.31</v>
      </c>
    </row>
    <row r="415" spans="1:6" ht="12.75">
      <c r="A415" s="7" t="s">
        <v>61</v>
      </c>
      <c r="B415" s="7" t="s">
        <v>62</v>
      </c>
      <c r="C415" s="7"/>
      <c r="D415" s="7"/>
      <c r="E415" s="7"/>
      <c r="F415" s="7"/>
    </row>
    <row r="416" spans="1:6" ht="12.75">
      <c r="A416" s="3"/>
      <c r="B416" s="3" t="s">
        <v>63</v>
      </c>
      <c r="C416" s="3">
        <f>D416+E416+F416</f>
        <v>272850</v>
      </c>
      <c r="D416" s="3">
        <v>90950</v>
      </c>
      <c r="E416" s="3">
        <v>90950</v>
      </c>
      <c r="F416" s="3">
        <v>90950</v>
      </c>
    </row>
    <row r="417" spans="1:6" ht="12.75">
      <c r="A417" s="3"/>
      <c r="B417" s="3" t="s">
        <v>30</v>
      </c>
      <c r="C417" s="3">
        <f>D417+E417+F417</f>
        <v>71486.70000000001</v>
      </c>
      <c r="D417" s="3">
        <v>23828.9</v>
      </c>
      <c r="E417" s="3">
        <v>23828.9</v>
      </c>
      <c r="F417" s="3">
        <v>23828.9</v>
      </c>
    </row>
    <row r="418" spans="1:6" ht="12.75">
      <c r="A418" s="3"/>
      <c r="B418" s="3" t="s">
        <v>64</v>
      </c>
      <c r="C418" s="3">
        <f>C419+C420+C421+C422+C423+C424+C425+C426+C427+C428</f>
        <v>31813.02</v>
      </c>
      <c r="D418" s="3">
        <f>D419+D420+D421+D422+D423+D424+D425+D426+D427+D428</f>
        <v>10604.34</v>
      </c>
      <c r="E418" s="3">
        <f>E419+E420+E421+E422+E423+E424+E425+E426+E427+E428</f>
        <v>10604.34</v>
      </c>
      <c r="F418" s="3">
        <f>F419+F420+F421+F422+F423+F424+F425+F426+F427+F428</f>
        <v>10604.34</v>
      </c>
    </row>
    <row r="419" spans="1:6" ht="12.75">
      <c r="A419" s="3"/>
      <c r="B419" s="3" t="s">
        <v>56</v>
      </c>
      <c r="C419" s="3">
        <f aca="true" t="shared" si="15" ref="C419:C428">D419+E419+F419</f>
        <v>6000</v>
      </c>
      <c r="D419" s="3">
        <v>2000</v>
      </c>
      <c r="E419" s="3">
        <v>2000</v>
      </c>
      <c r="F419" s="3">
        <v>2000</v>
      </c>
    </row>
    <row r="420" spans="1:6" ht="12.75">
      <c r="A420" s="3"/>
      <c r="B420" s="3" t="s">
        <v>57</v>
      </c>
      <c r="C420" s="3">
        <f t="shared" si="15"/>
        <v>0</v>
      </c>
      <c r="D420" s="3">
        <v>0</v>
      </c>
      <c r="E420" s="3">
        <v>0</v>
      </c>
      <c r="F420" s="3">
        <v>0</v>
      </c>
    </row>
    <row r="421" spans="1:6" ht="12.75">
      <c r="A421" s="3"/>
      <c r="B421" s="3" t="s">
        <v>58</v>
      </c>
      <c r="C421" s="3">
        <f t="shared" si="15"/>
        <v>480</v>
      </c>
      <c r="D421" s="3">
        <v>160</v>
      </c>
      <c r="E421" s="3">
        <v>160</v>
      </c>
      <c r="F421" s="3">
        <v>160</v>
      </c>
    </row>
    <row r="422" spans="1:6" ht="12.75">
      <c r="A422" s="3"/>
      <c r="B422" s="3" t="s">
        <v>59</v>
      </c>
      <c r="C422" s="3">
        <f t="shared" si="15"/>
        <v>0</v>
      </c>
      <c r="D422" s="3">
        <v>0</v>
      </c>
      <c r="E422" s="3">
        <v>0</v>
      </c>
      <c r="F422" s="3">
        <v>0</v>
      </c>
    </row>
    <row r="423" spans="1:6" ht="12.75">
      <c r="A423" s="3"/>
      <c r="B423" s="3" t="s">
        <v>65</v>
      </c>
      <c r="C423" s="3">
        <f t="shared" si="15"/>
        <v>11400</v>
      </c>
      <c r="D423" s="3">
        <v>3800</v>
      </c>
      <c r="E423" s="3">
        <v>3800</v>
      </c>
      <c r="F423" s="3">
        <v>3800</v>
      </c>
    </row>
    <row r="424" spans="1:6" ht="12.75">
      <c r="A424" s="3"/>
      <c r="B424" s="3" t="s">
        <v>103</v>
      </c>
      <c r="C424" s="3">
        <f t="shared" si="15"/>
        <v>1500</v>
      </c>
      <c r="D424" s="3">
        <v>500</v>
      </c>
      <c r="E424" s="3">
        <v>500</v>
      </c>
      <c r="F424" s="3">
        <v>500</v>
      </c>
    </row>
    <row r="425" spans="1:6" ht="12.75">
      <c r="A425" s="3"/>
      <c r="B425" s="3" t="s">
        <v>104</v>
      </c>
      <c r="C425" s="3">
        <f t="shared" si="15"/>
        <v>1200</v>
      </c>
      <c r="D425" s="3">
        <v>400</v>
      </c>
      <c r="E425" s="3">
        <v>400</v>
      </c>
      <c r="F425" s="3">
        <v>400</v>
      </c>
    </row>
    <row r="426" spans="1:6" ht="12.75">
      <c r="A426" s="3"/>
      <c r="B426" s="3" t="s">
        <v>105</v>
      </c>
      <c r="C426" s="3">
        <f t="shared" si="15"/>
        <v>3000</v>
      </c>
      <c r="D426" s="3">
        <v>1000</v>
      </c>
      <c r="E426" s="3">
        <v>1000</v>
      </c>
      <c r="F426" s="3">
        <v>1000</v>
      </c>
    </row>
    <row r="427" spans="1:6" ht="12.75">
      <c r="A427" s="3"/>
      <c r="B427" s="3" t="s">
        <v>106</v>
      </c>
      <c r="C427" s="3">
        <f t="shared" si="15"/>
        <v>5100</v>
      </c>
      <c r="D427" s="3">
        <v>1700</v>
      </c>
      <c r="E427" s="3">
        <v>1700</v>
      </c>
      <c r="F427" s="3">
        <v>1700</v>
      </c>
    </row>
    <row r="428" spans="1:6" ht="12.75">
      <c r="A428" s="3"/>
      <c r="B428" s="3" t="s">
        <v>80</v>
      </c>
      <c r="C428" s="3">
        <f t="shared" si="15"/>
        <v>3133.0199999999995</v>
      </c>
      <c r="D428" s="3">
        <v>1044.34</v>
      </c>
      <c r="E428" s="3">
        <v>1044.34</v>
      </c>
      <c r="F428" s="3">
        <v>1044.34</v>
      </c>
    </row>
    <row r="429" spans="1:6" ht="13.5" thickBot="1">
      <c r="A429" s="5"/>
      <c r="B429" s="12" t="s">
        <v>75</v>
      </c>
      <c r="C429" s="12">
        <f>C418+C417+C416</f>
        <v>376149.72000000003</v>
      </c>
      <c r="D429" s="25">
        <f>D418+D417+D416</f>
        <v>125383.24</v>
      </c>
      <c r="E429" s="25">
        <f>E418+E417+E416</f>
        <v>125383.24</v>
      </c>
      <c r="F429" s="25">
        <f>F418+F417+F416</f>
        <v>125383.24</v>
      </c>
    </row>
    <row r="430" spans="1:6" ht="12.75">
      <c r="A430" s="14" t="s">
        <v>66</v>
      </c>
      <c r="B430" s="15" t="s">
        <v>81</v>
      </c>
      <c r="C430" s="15">
        <f>D430+E430+F430</f>
        <v>900</v>
      </c>
      <c r="D430" s="15">
        <v>300</v>
      </c>
      <c r="E430" s="15">
        <v>300</v>
      </c>
      <c r="F430" s="15">
        <v>300</v>
      </c>
    </row>
    <row r="431" spans="1:6" ht="12.75">
      <c r="A431" s="16"/>
      <c r="B431" s="16" t="s">
        <v>67</v>
      </c>
      <c r="C431" s="17">
        <f>C430+C429+C414+C399+C384+C378+C366</f>
        <v>2458680</v>
      </c>
      <c r="D431" s="27">
        <f>D430+D429+D414+D399+D384+D378+D366</f>
        <v>819560</v>
      </c>
      <c r="E431" s="27">
        <f>E430+E429+E414+E399+E384+E378+E366</f>
        <v>819560</v>
      </c>
      <c r="F431" s="27">
        <f>F430+F429+F414+F399+F384+F378+F366</f>
        <v>819560</v>
      </c>
    </row>
    <row r="432" spans="1:6" ht="12.75">
      <c r="A432" s="3"/>
      <c r="B432" s="4" t="s">
        <v>107</v>
      </c>
      <c r="C432" s="4">
        <f>D432+E432+F432</f>
        <v>157320</v>
      </c>
      <c r="D432" s="4">
        <v>52440</v>
      </c>
      <c r="E432" s="4">
        <v>52440</v>
      </c>
      <c r="F432" s="4">
        <v>52440</v>
      </c>
    </row>
    <row r="433" spans="1:6" ht="12.75">
      <c r="A433" s="18"/>
      <c r="B433" s="19" t="s">
        <v>68</v>
      </c>
      <c r="C433" s="20">
        <f>C432+C431</f>
        <v>2616000</v>
      </c>
      <c r="D433" s="3">
        <f>D432+D431</f>
        <v>872000</v>
      </c>
      <c r="E433" s="3">
        <f>E432+E431</f>
        <v>872000</v>
      </c>
      <c r="F433" s="3">
        <f>F432+F431</f>
        <v>872000</v>
      </c>
    </row>
    <row r="434" spans="1:3" ht="14.25">
      <c r="A434" s="21"/>
      <c r="B434" s="21"/>
      <c r="C434" s="21"/>
    </row>
    <row r="435" spans="1:3" ht="14.25">
      <c r="A435" s="21"/>
      <c r="B435" s="21"/>
      <c r="C435" s="21"/>
    </row>
    <row r="436" spans="1:3" ht="14.25">
      <c r="A436" s="21"/>
      <c r="B436" s="21"/>
      <c r="C436" s="21"/>
    </row>
    <row r="437" spans="1:3" ht="14.25">
      <c r="A437" s="21"/>
      <c r="B437" s="21"/>
      <c r="C437" s="21"/>
    </row>
    <row r="438" spans="1:3" ht="14.25">
      <c r="A438" s="21"/>
      <c r="B438" s="21"/>
      <c r="C438" s="21"/>
    </row>
    <row r="439" spans="1:3" ht="14.25">
      <c r="A439" s="22"/>
      <c r="B439" s="22"/>
      <c r="C439" s="22"/>
    </row>
    <row r="440" spans="1:5" ht="14.25">
      <c r="A440" s="22"/>
      <c r="B440" s="23" t="s">
        <v>69</v>
      </c>
      <c r="C440" s="23" t="s">
        <v>70</v>
      </c>
      <c r="D440" s="24"/>
      <c r="E440" s="24"/>
    </row>
    <row r="441" spans="1:3" ht="14.25">
      <c r="A441" s="22"/>
      <c r="B441" s="22"/>
      <c r="C441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109" sqref="H109"/>
    </sheetView>
  </sheetViews>
  <sheetFormatPr defaultColWidth="9.140625" defaultRowHeight="12.75"/>
  <cols>
    <col min="1" max="1" width="3.8515625" style="0" customWidth="1"/>
    <col min="2" max="2" width="34.00390625" style="0" customWidth="1"/>
  </cols>
  <sheetData>
    <row r="1" spans="1:4" ht="12.75">
      <c r="A1" s="1"/>
      <c r="B1" s="2"/>
      <c r="C1" s="2"/>
      <c r="D1" s="2" t="s">
        <v>0</v>
      </c>
    </row>
    <row r="2" spans="1:4" ht="12.75">
      <c r="A2" s="1"/>
      <c r="B2" s="1"/>
      <c r="C2" s="1" t="s">
        <v>1</v>
      </c>
      <c r="D2" s="1"/>
    </row>
    <row r="3" spans="1:4" ht="12.75">
      <c r="A3" s="1"/>
      <c r="B3" s="1"/>
      <c r="C3" s="1"/>
      <c r="D3" s="1" t="s">
        <v>2</v>
      </c>
    </row>
    <row r="4" spans="1:3" ht="12.75">
      <c r="A4" s="1"/>
      <c r="B4" s="1"/>
      <c r="C4" s="1"/>
    </row>
    <row r="5" spans="1:3" ht="12.75">
      <c r="A5" s="1"/>
      <c r="B5" s="2" t="s">
        <v>114</v>
      </c>
      <c r="C5" s="2"/>
    </row>
    <row r="6" spans="1:3" ht="12.75">
      <c r="A6" s="1"/>
      <c r="B6" s="1" t="s">
        <v>3</v>
      </c>
      <c r="C6" s="1"/>
    </row>
    <row r="7" spans="1:3" ht="12.75">
      <c r="A7" s="1"/>
      <c r="B7" s="1" t="s">
        <v>4</v>
      </c>
      <c r="C7" s="1">
        <f>C8+C9</f>
        <v>92617.6</v>
      </c>
    </row>
    <row r="8" spans="1:3" ht="12.75">
      <c r="A8" s="1"/>
      <c r="B8" s="1" t="s">
        <v>5</v>
      </c>
      <c r="C8" s="1">
        <v>87525.1</v>
      </c>
    </row>
    <row r="9" spans="1:3" ht="12.75">
      <c r="A9" s="1"/>
      <c r="B9" s="1" t="s">
        <v>6</v>
      </c>
      <c r="C9" s="1">
        <v>5092.5</v>
      </c>
    </row>
    <row r="10" spans="1:3" ht="12.75">
      <c r="A10" s="1"/>
      <c r="B10" s="1" t="s">
        <v>7</v>
      </c>
      <c r="C10" s="1">
        <f>C11+C12+C13</f>
        <v>109470.5</v>
      </c>
    </row>
    <row r="11" spans="1:3" ht="12.75">
      <c r="A11" s="1"/>
      <c r="B11" s="1" t="s">
        <v>8</v>
      </c>
      <c r="C11" s="1">
        <v>14989.5</v>
      </c>
    </row>
    <row r="12" spans="1:3" ht="12.75">
      <c r="A12" s="1"/>
      <c r="B12" s="1" t="s">
        <v>9</v>
      </c>
      <c r="C12" s="1">
        <v>9656.2</v>
      </c>
    </row>
    <row r="13" spans="1:3" ht="12.75">
      <c r="A13" s="1"/>
      <c r="B13" s="1" t="s">
        <v>10</v>
      </c>
      <c r="C13" s="1">
        <v>84824.8</v>
      </c>
    </row>
    <row r="14" spans="1:3" ht="12.75">
      <c r="A14" s="1"/>
      <c r="B14" s="1" t="s">
        <v>11</v>
      </c>
      <c r="C14" s="1">
        <v>8727.8</v>
      </c>
    </row>
    <row r="15" spans="1:3" ht="12.75">
      <c r="A15" s="1"/>
      <c r="B15" s="1" t="s">
        <v>12</v>
      </c>
      <c r="C15" s="1">
        <v>4964</v>
      </c>
    </row>
    <row r="16" spans="1:7" ht="12.75">
      <c r="A16" s="3" t="s">
        <v>13</v>
      </c>
      <c r="B16" s="3" t="s">
        <v>14</v>
      </c>
      <c r="C16" s="3" t="s">
        <v>71</v>
      </c>
      <c r="D16" s="4" t="s">
        <v>15</v>
      </c>
      <c r="E16" s="4" t="s">
        <v>16</v>
      </c>
      <c r="F16" s="4" t="s">
        <v>17</v>
      </c>
      <c r="G16" s="4" t="s">
        <v>18</v>
      </c>
    </row>
    <row r="17" spans="1:7" ht="13.5" thickBot="1">
      <c r="A17" s="3"/>
      <c r="B17" s="5" t="s">
        <v>19</v>
      </c>
      <c r="C17" s="3"/>
      <c r="D17" s="6"/>
      <c r="E17" s="6"/>
      <c r="F17" s="6"/>
      <c r="G17" s="6"/>
    </row>
    <row r="18" spans="1:7" ht="12.75">
      <c r="A18" s="3">
        <v>1</v>
      </c>
      <c r="B18" s="7" t="s">
        <v>20</v>
      </c>
      <c r="C18" s="3">
        <v>10200</v>
      </c>
      <c r="D18" s="3">
        <v>2550</v>
      </c>
      <c r="E18" s="3">
        <v>2550</v>
      </c>
      <c r="F18" s="3">
        <v>2550</v>
      </c>
      <c r="G18" s="3">
        <v>2550</v>
      </c>
    </row>
    <row r="19" spans="1:7" ht="12.75">
      <c r="A19" s="3">
        <v>3</v>
      </c>
      <c r="B19" s="3" t="s">
        <v>21</v>
      </c>
      <c r="C19" s="6">
        <v>144</v>
      </c>
      <c r="D19" s="3">
        <v>36</v>
      </c>
      <c r="E19" s="3">
        <v>36</v>
      </c>
      <c r="F19" s="3">
        <v>36</v>
      </c>
      <c r="G19" s="3">
        <v>36</v>
      </c>
    </row>
    <row r="20" spans="1:7" ht="12.75">
      <c r="A20" s="3">
        <v>4</v>
      </c>
      <c r="B20" s="3" t="s">
        <v>22</v>
      </c>
      <c r="C20" s="3">
        <v>120</v>
      </c>
      <c r="D20" s="3">
        <v>30</v>
      </c>
      <c r="E20" s="3">
        <v>30</v>
      </c>
      <c r="F20" s="3">
        <v>30</v>
      </c>
      <c r="G20" s="3">
        <v>30</v>
      </c>
    </row>
    <row r="21" spans="1:7" ht="12.75">
      <c r="A21" s="8"/>
      <c r="B21" s="8" t="s">
        <v>23</v>
      </c>
      <c r="C21" s="8">
        <f>SUM(C18:C20)</f>
        <v>10464</v>
      </c>
      <c r="D21" s="8">
        <f>SUM(D18:D20)</f>
        <v>2616</v>
      </c>
      <c r="E21" s="8">
        <f>SUM(E18:E20)</f>
        <v>2616</v>
      </c>
      <c r="F21" s="8">
        <f>SUM(F18:F20)</f>
        <v>2616</v>
      </c>
      <c r="G21" s="8">
        <f>SUM(G18:G20)</f>
        <v>2616</v>
      </c>
    </row>
    <row r="22" spans="1:7" ht="12.75">
      <c r="A22" s="8"/>
      <c r="B22" s="9"/>
      <c r="C22" s="8"/>
      <c r="D22" s="6"/>
      <c r="E22" s="6"/>
      <c r="F22" s="6"/>
      <c r="G22" s="6"/>
    </row>
    <row r="23" spans="1:7" ht="13.5" thickBot="1">
      <c r="A23" s="3"/>
      <c r="B23" s="5" t="s">
        <v>24</v>
      </c>
      <c r="C23" s="3"/>
      <c r="D23" s="6"/>
      <c r="E23" s="6"/>
      <c r="F23" s="6"/>
      <c r="G23" s="6"/>
    </row>
    <row r="24" spans="1:7" ht="12.75">
      <c r="A24" s="3">
        <v>1</v>
      </c>
      <c r="B24" s="7" t="s">
        <v>25</v>
      </c>
      <c r="C24" s="3"/>
      <c r="D24" s="6"/>
      <c r="E24" s="6"/>
      <c r="F24" s="6"/>
      <c r="G24" s="6"/>
    </row>
    <row r="25" spans="1:7" ht="12.75">
      <c r="A25" s="3" t="s">
        <v>26</v>
      </c>
      <c r="B25" s="3" t="s">
        <v>27</v>
      </c>
      <c r="C25" s="3"/>
      <c r="D25" s="6"/>
      <c r="E25" s="6"/>
      <c r="F25" s="6"/>
      <c r="G25" s="6"/>
    </row>
    <row r="26" spans="1:7" ht="12.75">
      <c r="A26" s="3"/>
      <c r="B26" s="3" t="s">
        <v>28</v>
      </c>
      <c r="C26" s="3">
        <v>1531.2</v>
      </c>
      <c r="D26" s="3">
        <v>382.8</v>
      </c>
      <c r="E26" s="3">
        <v>382.8</v>
      </c>
      <c r="F26" s="3">
        <v>382.8</v>
      </c>
      <c r="G26" s="3">
        <v>382.8</v>
      </c>
    </row>
    <row r="27" spans="1:7" ht="12.75">
      <c r="A27" s="3"/>
      <c r="B27" s="3" t="s">
        <v>116</v>
      </c>
      <c r="C27" s="3">
        <v>139.2</v>
      </c>
      <c r="D27" s="3">
        <v>34.8</v>
      </c>
      <c r="E27" s="3">
        <v>34.8</v>
      </c>
      <c r="F27" s="3">
        <v>34.8</v>
      </c>
      <c r="G27" s="3">
        <v>34.8</v>
      </c>
    </row>
    <row r="28" spans="1:7" ht="12.75">
      <c r="A28" s="3"/>
      <c r="B28" s="3" t="s">
        <v>29</v>
      </c>
      <c r="C28" s="10">
        <f>SUM(C26:C27)</f>
        <v>1670.4</v>
      </c>
      <c r="D28" s="10">
        <f>SUM(D26:D27)</f>
        <v>417.6</v>
      </c>
      <c r="E28" s="10">
        <f>SUM(E26:E27)</f>
        <v>417.6</v>
      </c>
      <c r="F28" s="10">
        <f>SUM(F26:F27)</f>
        <v>417.6</v>
      </c>
      <c r="G28" s="10">
        <f>SUM(G26:G27)</f>
        <v>417.6</v>
      </c>
    </row>
    <row r="29" spans="1:7" ht="12.75">
      <c r="A29" s="3"/>
      <c r="B29" s="3" t="s">
        <v>85</v>
      </c>
      <c r="C29" s="3">
        <v>437.6</v>
      </c>
      <c r="D29" s="3">
        <v>109.4</v>
      </c>
      <c r="E29" s="3">
        <v>109.4</v>
      </c>
      <c r="F29" s="3">
        <v>109.4</v>
      </c>
      <c r="G29" s="3">
        <v>109.4</v>
      </c>
    </row>
    <row r="30" spans="1:7" ht="12.75">
      <c r="A30" s="3"/>
      <c r="B30" s="3" t="s">
        <v>31</v>
      </c>
      <c r="C30" s="3">
        <v>18</v>
      </c>
      <c r="D30" s="3">
        <v>4.5</v>
      </c>
      <c r="E30" s="3">
        <v>4.5</v>
      </c>
      <c r="F30" s="3">
        <v>4.5</v>
      </c>
      <c r="G30" s="3">
        <v>4.5</v>
      </c>
    </row>
    <row r="31" spans="1:7" ht="12.75">
      <c r="A31" s="11"/>
      <c r="B31" s="11" t="s">
        <v>86</v>
      </c>
      <c r="C31" s="11">
        <v>70.8</v>
      </c>
      <c r="D31" s="11">
        <v>17.7</v>
      </c>
      <c r="E31" s="11">
        <v>17.7</v>
      </c>
      <c r="F31" s="11">
        <v>17.7</v>
      </c>
      <c r="G31" s="11">
        <v>17.7</v>
      </c>
    </row>
    <row r="32" spans="1:7" ht="12.75">
      <c r="A32" s="11"/>
      <c r="B32" s="11" t="s">
        <v>32</v>
      </c>
      <c r="C32" s="11">
        <v>12</v>
      </c>
      <c r="D32" s="11">
        <v>3</v>
      </c>
      <c r="E32" s="11">
        <v>3</v>
      </c>
      <c r="F32" s="11">
        <v>3</v>
      </c>
      <c r="G32" s="11">
        <v>3</v>
      </c>
    </row>
    <row r="33" spans="1:7" ht="13.5" thickBot="1">
      <c r="A33" s="5"/>
      <c r="B33" s="12" t="s">
        <v>75</v>
      </c>
      <c r="C33" s="12">
        <f>C32+C31+C30+C29+C28</f>
        <v>2208.8</v>
      </c>
      <c r="D33" s="25">
        <f>SUM(D28:D32)</f>
        <v>552.2</v>
      </c>
      <c r="E33" s="25">
        <f>SUM(E28:E32)</f>
        <v>552.2</v>
      </c>
      <c r="F33" s="25">
        <f>SUM(F28:F32)</f>
        <v>552.2</v>
      </c>
      <c r="G33" s="25">
        <f>SUM(G28:G32)</f>
        <v>552.2</v>
      </c>
    </row>
    <row r="34" spans="1:7" ht="12.75">
      <c r="A34" s="7" t="s">
        <v>33</v>
      </c>
      <c r="B34" s="7" t="s">
        <v>34</v>
      </c>
      <c r="C34" s="7"/>
      <c r="D34" s="7"/>
      <c r="E34" s="7"/>
      <c r="F34" s="7"/>
      <c r="G34" s="7"/>
    </row>
    <row r="35" spans="1:7" ht="12.75">
      <c r="A35" s="7"/>
      <c r="B35" s="7" t="s">
        <v>35</v>
      </c>
      <c r="C35" s="7">
        <v>672.4</v>
      </c>
      <c r="D35" s="7">
        <v>168.1</v>
      </c>
      <c r="E35" s="7">
        <v>168.1</v>
      </c>
      <c r="F35" s="7">
        <v>168.1</v>
      </c>
      <c r="G35" s="7">
        <v>168.1</v>
      </c>
    </row>
    <row r="36" spans="1:7" ht="12.75">
      <c r="A36" s="7"/>
      <c r="B36" s="7" t="s">
        <v>88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12.75">
      <c r="A37" s="3"/>
      <c r="B37" s="3" t="s">
        <v>117</v>
      </c>
      <c r="C37" s="3">
        <v>260.8</v>
      </c>
      <c r="D37" s="3">
        <v>65.2</v>
      </c>
      <c r="E37" s="3">
        <v>65.2</v>
      </c>
      <c r="F37" s="3">
        <v>65.2</v>
      </c>
      <c r="G37" s="3">
        <v>65.2</v>
      </c>
    </row>
    <row r="38" spans="1:7" ht="12.75">
      <c r="A38" s="3"/>
      <c r="B38" s="3" t="s">
        <v>36</v>
      </c>
      <c r="C38" s="3">
        <v>979.6</v>
      </c>
      <c r="D38" s="3">
        <v>244.9</v>
      </c>
      <c r="E38" s="3">
        <v>244.9</v>
      </c>
      <c r="F38" s="3">
        <v>244.9</v>
      </c>
      <c r="G38" s="3">
        <v>244.9</v>
      </c>
    </row>
    <row r="39" spans="1:7" ht="12.75">
      <c r="A39" s="3"/>
      <c r="B39" s="3" t="s">
        <v>37</v>
      </c>
      <c r="C39" s="3">
        <v>14.8</v>
      </c>
      <c r="D39" s="3">
        <v>3.7</v>
      </c>
      <c r="E39" s="3">
        <v>3.7</v>
      </c>
      <c r="F39" s="3">
        <v>3.7</v>
      </c>
      <c r="G39" s="3">
        <v>3.7</v>
      </c>
    </row>
    <row r="40" spans="1:7" ht="12.75">
      <c r="A40" s="3"/>
      <c r="B40" s="3" t="s">
        <v>38</v>
      </c>
      <c r="C40" s="3">
        <v>249.6</v>
      </c>
      <c r="D40" s="3">
        <v>62.4</v>
      </c>
      <c r="E40" s="3">
        <v>62.4</v>
      </c>
      <c r="F40" s="3">
        <v>62.4</v>
      </c>
      <c r="G40" s="3">
        <v>62.4</v>
      </c>
    </row>
    <row r="41" spans="1:7" ht="12.75">
      <c r="A41" s="3"/>
      <c r="B41" s="3" t="s">
        <v>39</v>
      </c>
      <c r="C41" s="3">
        <v>4.4</v>
      </c>
      <c r="D41" s="3">
        <v>1.1</v>
      </c>
      <c r="E41" s="3">
        <v>1.1</v>
      </c>
      <c r="F41" s="3">
        <v>1.1</v>
      </c>
      <c r="G41" s="3">
        <v>1.1</v>
      </c>
    </row>
    <row r="42" spans="1:7" ht="12.75">
      <c r="A42" s="3"/>
      <c r="B42" s="3" t="s">
        <v>118</v>
      </c>
      <c r="C42" s="3">
        <v>44.4</v>
      </c>
      <c r="D42" s="3">
        <v>11.1</v>
      </c>
      <c r="E42" s="3">
        <v>11.1</v>
      </c>
      <c r="F42" s="3">
        <v>11.1</v>
      </c>
      <c r="G42" s="3">
        <v>11.1</v>
      </c>
    </row>
    <row r="43" spans="1:7" ht="12.75">
      <c r="A43" s="11"/>
      <c r="B43" s="11" t="s">
        <v>92</v>
      </c>
      <c r="C43" s="11">
        <v>24</v>
      </c>
      <c r="D43" s="11">
        <v>6</v>
      </c>
      <c r="E43" s="11">
        <v>6</v>
      </c>
      <c r="F43" s="11">
        <v>6</v>
      </c>
      <c r="G43" s="11">
        <v>6</v>
      </c>
    </row>
    <row r="44" spans="1:7" ht="12.75">
      <c r="A44" s="11"/>
      <c r="B44" s="11" t="s">
        <v>40</v>
      </c>
      <c r="C44" s="11">
        <v>30</v>
      </c>
      <c r="D44" s="11">
        <v>7.5</v>
      </c>
      <c r="E44" s="11">
        <v>7.5</v>
      </c>
      <c r="F44" s="11">
        <v>7.5</v>
      </c>
      <c r="G44" s="11">
        <v>7.5</v>
      </c>
    </row>
    <row r="45" spans="1:7" ht="13.5" thickBot="1">
      <c r="A45" s="5"/>
      <c r="B45" s="12" t="s">
        <v>75</v>
      </c>
      <c r="C45" s="13">
        <f>SUM(C35:C44)</f>
        <v>2280.0000000000005</v>
      </c>
      <c r="D45" s="25">
        <f>SUM(D35:D44)</f>
        <v>570.0000000000001</v>
      </c>
      <c r="E45" s="25">
        <f>SUM(E35:E44)</f>
        <v>570.0000000000001</v>
      </c>
      <c r="F45" s="25">
        <f>SUM(F35:F44)</f>
        <v>570.0000000000001</v>
      </c>
      <c r="G45" s="25">
        <f>SUM(G35:G44)</f>
        <v>570.0000000000001</v>
      </c>
    </row>
    <row r="46" spans="1:7" ht="12.75">
      <c r="A46" s="7" t="s">
        <v>41</v>
      </c>
      <c r="B46" s="7" t="s">
        <v>42</v>
      </c>
      <c r="C46" s="7"/>
      <c r="D46" s="7"/>
      <c r="E46" s="7"/>
      <c r="F46" s="7"/>
      <c r="G46" s="7"/>
    </row>
    <row r="47" spans="1:7" ht="12.75">
      <c r="A47" s="7"/>
      <c r="B47" s="3" t="s">
        <v>93</v>
      </c>
      <c r="C47" s="7">
        <v>333.2</v>
      </c>
      <c r="D47" s="7">
        <v>83.3</v>
      </c>
      <c r="E47" s="7">
        <v>83.3</v>
      </c>
      <c r="F47" s="7">
        <v>83.3</v>
      </c>
      <c r="G47" s="7">
        <v>83.3</v>
      </c>
    </row>
    <row r="48" spans="1:7" ht="12.75">
      <c r="A48" s="3"/>
      <c r="B48" s="3" t="s">
        <v>94</v>
      </c>
      <c r="C48" s="3">
        <v>8.8</v>
      </c>
      <c r="D48" s="3">
        <v>2.2</v>
      </c>
      <c r="E48" s="3">
        <v>2.2</v>
      </c>
      <c r="F48" s="3">
        <v>2.2</v>
      </c>
      <c r="G48" s="3">
        <v>2.2</v>
      </c>
    </row>
    <row r="49" spans="1:7" ht="12.75">
      <c r="A49" s="3"/>
      <c r="B49" s="3" t="s">
        <v>95</v>
      </c>
      <c r="C49" s="3">
        <v>10.8</v>
      </c>
      <c r="D49" s="3">
        <v>2.7</v>
      </c>
      <c r="E49" s="3">
        <v>2.7</v>
      </c>
      <c r="F49" s="3">
        <v>2.7</v>
      </c>
      <c r="G49" s="3">
        <v>2.7</v>
      </c>
    </row>
    <row r="50" spans="1:7" ht="12.75">
      <c r="A50" s="11"/>
      <c r="B50" s="11" t="s">
        <v>96</v>
      </c>
      <c r="C50" s="11">
        <f>D50+E50+F50</f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 ht="13.5" thickBot="1">
      <c r="A51" s="12"/>
      <c r="B51" s="12" t="s">
        <v>75</v>
      </c>
      <c r="C51" s="12">
        <f>SUM(C47:C50)</f>
        <v>352.8</v>
      </c>
      <c r="D51" s="25">
        <f>SUM(D47:D50)</f>
        <v>88.2</v>
      </c>
      <c r="E51" s="25">
        <f>SUM(E47:E50)</f>
        <v>88.2</v>
      </c>
      <c r="F51" s="25">
        <f>SUM(F47:F50)</f>
        <v>88.2</v>
      </c>
      <c r="G51" s="25">
        <f>SUM(G47:G50)</f>
        <v>88.2</v>
      </c>
    </row>
    <row r="52" spans="1:7" ht="12.75">
      <c r="A52" s="11" t="s">
        <v>43</v>
      </c>
      <c r="B52" s="11" t="s">
        <v>44</v>
      </c>
      <c r="C52" s="11"/>
      <c r="D52" s="26"/>
      <c r="E52" s="26"/>
      <c r="F52" s="26"/>
      <c r="G52" s="26"/>
    </row>
    <row r="53" spans="1:7" ht="12.75">
      <c r="A53" s="7"/>
      <c r="B53" s="7" t="s">
        <v>45</v>
      </c>
      <c r="C53" s="7"/>
      <c r="D53" s="7"/>
      <c r="E53" s="7"/>
      <c r="F53" s="7"/>
      <c r="G53" s="7"/>
    </row>
    <row r="54" spans="1:7" ht="12.75">
      <c r="A54" s="3"/>
      <c r="B54" s="3" t="s">
        <v>46</v>
      </c>
      <c r="C54" s="3"/>
      <c r="D54" s="3"/>
      <c r="E54" s="3"/>
      <c r="F54" s="3"/>
      <c r="G54" s="3"/>
    </row>
    <row r="55" spans="1:7" ht="12.75">
      <c r="A55" s="3"/>
      <c r="B55" s="3" t="s">
        <v>202</v>
      </c>
      <c r="C55" s="3">
        <v>896.4</v>
      </c>
      <c r="D55" s="3">
        <v>224.1</v>
      </c>
      <c r="E55" s="3">
        <v>224.1</v>
      </c>
      <c r="F55" s="3">
        <v>224.1</v>
      </c>
      <c r="G55" s="3">
        <v>224.1</v>
      </c>
    </row>
    <row r="56" spans="1:7" ht="12.75">
      <c r="A56" s="3"/>
      <c r="B56" s="3" t="s">
        <v>203</v>
      </c>
      <c r="C56" s="3">
        <v>182.4</v>
      </c>
      <c r="D56" s="3">
        <v>45.6</v>
      </c>
      <c r="E56" s="3">
        <v>45.6</v>
      </c>
      <c r="F56" s="3">
        <v>45.6</v>
      </c>
      <c r="G56" s="3">
        <v>45.6</v>
      </c>
    </row>
    <row r="57" spans="1:7" ht="12.75">
      <c r="A57" s="3"/>
      <c r="B57" s="3" t="s">
        <v>99</v>
      </c>
      <c r="C57" s="3">
        <v>612.4</v>
      </c>
      <c r="D57" s="3">
        <v>153.1</v>
      </c>
      <c r="E57" s="3">
        <v>153.1</v>
      </c>
      <c r="F57" s="3">
        <v>153.1</v>
      </c>
      <c r="G57" s="3">
        <v>153.1</v>
      </c>
    </row>
    <row r="58" spans="1:7" ht="12.75">
      <c r="A58" s="3"/>
      <c r="B58" s="3" t="s">
        <v>77</v>
      </c>
      <c r="C58" s="3">
        <v>105.2</v>
      </c>
      <c r="D58" s="3">
        <v>26.3</v>
      </c>
      <c r="E58" s="3">
        <v>26.3</v>
      </c>
      <c r="F58" s="3">
        <v>26.3</v>
      </c>
      <c r="G58" s="3">
        <v>26.3</v>
      </c>
    </row>
    <row r="59" spans="1:7" ht="12.75">
      <c r="A59" s="3"/>
      <c r="B59" s="3" t="s">
        <v>47</v>
      </c>
      <c r="C59" s="3">
        <v>1796.4</v>
      </c>
      <c r="D59" s="3">
        <f>SUM(D55:D58)</f>
        <v>449.09999999999997</v>
      </c>
      <c r="E59" s="3">
        <f>SUM(E55:E58)</f>
        <v>449.09999999999997</v>
      </c>
      <c r="F59" s="3">
        <f>SUM(F55:F58)</f>
        <v>449.09999999999997</v>
      </c>
      <c r="G59" s="3">
        <f>SUM(G55:G58)</f>
        <v>449.09999999999997</v>
      </c>
    </row>
    <row r="60" spans="1:7" ht="12.75">
      <c r="A60" s="3"/>
      <c r="B60" s="3" t="s">
        <v>85</v>
      </c>
      <c r="C60" s="3">
        <v>470.8</v>
      </c>
      <c r="D60" s="3">
        <v>117.7</v>
      </c>
      <c r="E60" s="3">
        <v>117.7</v>
      </c>
      <c r="F60" s="3">
        <v>117.7</v>
      </c>
      <c r="G60" s="3">
        <v>117.7</v>
      </c>
    </row>
    <row r="61" spans="1:7" ht="12.75">
      <c r="A61" s="3"/>
      <c r="B61" s="3" t="s">
        <v>48</v>
      </c>
      <c r="C61" s="3">
        <v>120</v>
      </c>
      <c r="D61" s="3">
        <v>30</v>
      </c>
      <c r="E61" s="3">
        <v>30</v>
      </c>
      <c r="F61" s="3">
        <v>30</v>
      </c>
      <c r="G61" s="3">
        <v>30</v>
      </c>
    </row>
    <row r="62" spans="1:7" ht="12.75">
      <c r="A62" s="3"/>
      <c r="B62" s="3" t="s">
        <v>49</v>
      </c>
      <c r="C62" s="3">
        <v>6</v>
      </c>
      <c r="D62" s="3">
        <v>1.5</v>
      </c>
      <c r="E62" s="3">
        <v>1.5</v>
      </c>
      <c r="F62" s="3">
        <v>1.5</v>
      </c>
      <c r="G62" s="3">
        <v>1.5</v>
      </c>
    </row>
    <row r="63" spans="1:7" ht="12.75">
      <c r="A63" s="3"/>
      <c r="B63" s="3" t="s">
        <v>50</v>
      </c>
      <c r="C63" s="3">
        <v>6</v>
      </c>
      <c r="D63" s="3">
        <v>1.5</v>
      </c>
      <c r="E63" s="3">
        <v>1.5</v>
      </c>
      <c r="F63" s="3">
        <v>1.5</v>
      </c>
      <c r="G63" s="3">
        <v>1.5</v>
      </c>
    </row>
    <row r="64" spans="1:7" ht="12.75">
      <c r="A64" s="3"/>
      <c r="B64" s="3" t="s">
        <v>100</v>
      </c>
      <c r="C64" s="3">
        <v>34.8</v>
      </c>
      <c r="D64" s="3">
        <v>8.7</v>
      </c>
      <c r="E64" s="3">
        <v>8.7</v>
      </c>
      <c r="F64" s="3">
        <v>8.7</v>
      </c>
      <c r="G64" s="3">
        <v>8.7</v>
      </c>
    </row>
    <row r="65" spans="1:7" ht="12.75">
      <c r="A65" s="3"/>
      <c r="B65" s="3" t="s">
        <v>101</v>
      </c>
      <c r="C65" s="3">
        <v>12</v>
      </c>
      <c r="D65" s="3">
        <v>3</v>
      </c>
      <c r="E65" s="3">
        <v>3</v>
      </c>
      <c r="F65" s="3">
        <v>3</v>
      </c>
      <c r="G65" s="3">
        <v>3</v>
      </c>
    </row>
    <row r="66" spans="1:7" ht="13.5" thickBot="1">
      <c r="A66" s="5"/>
      <c r="B66" s="12" t="s">
        <v>75</v>
      </c>
      <c r="C66" s="12">
        <f>SUM(C59:C65)</f>
        <v>2446.0000000000005</v>
      </c>
      <c r="D66" s="25">
        <f>D65+D64+D63+D62+D61+D60+D59</f>
        <v>611.5</v>
      </c>
      <c r="E66" s="25">
        <f>E65+E64+E63+E62+E61+E60+E59</f>
        <v>611.5</v>
      </c>
      <c r="F66" s="25">
        <f>F65+F64+F63+F62+F61+F60+F59</f>
        <v>611.5</v>
      </c>
      <c r="G66" s="25">
        <f>G65+G64+G63+G62+G61+G60+G59</f>
        <v>611.5</v>
      </c>
    </row>
    <row r="67" spans="1:7" ht="12.75">
      <c r="A67" s="14" t="s">
        <v>52</v>
      </c>
      <c r="B67" s="7" t="s">
        <v>53</v>
      </c>
      <c r="C67" s="7"/>
      <c r="D67" s="7"/>
      <c r="E67" s="7"/>
      <c r="F67" s="7"/>
      <c r="G67" s="7"/>
    </row>
    <row r="68" spans="1:7" ht="12.75">
      <c r="A68" s="14"/>
      <c r="B68" s="7" t="s">
        <v>54</v>
      </c>
      <c r="C68" s="7"/>
      <c r="D68" s="3"/>
      <c r="E68" s="3"/>
      <c r="F68" s="3"/>
      <c r="G68" s="3"/>
    </row>
    <row r="69" spans="1:7" ht="12.75">
      <c r="A69" s="3"/>
      <c r="B69" s="3" t="s">
        <v>78</v>
      </c>
      <c r="C69" s="3">
        <v>302.4</v>
      </c>
      <c r="D69" s="3">
        <v>75.6</v>
      </c>
      <c r="E69" s="3">
        <v>75.6</v>
      </c>
      <c r="F69" s="3">
        <v>75.6</v>
      </c>
      <c r="G69" s="3">
        <v>75.6</v>
      </c>
    </row>
    <row r="70" spans="1:7" ht="12.75">
      <c r="A70" s="3"/>
      <c r="B70" s="3" t="s">
        <v>204</v>
      </c>
      <c r="C70" s="3">
        <v>109.2</v>
      </c>
      <c r="D70" s="3">
        <v>27.3</v>
      </c>
      <c r="E70" s="3">
        <v>27.3</v>
      </c>
      <c r="F70" s="3">
        <v>27.3</v>
      </c>
      <c r="G70" s="3">
        <v>27.3</v>
      </c>
    </row>
    <row r="71" spans="1:7" ht="12.75">
      <c r="A71" s="3"/>
      <c r="B71" s="3" t="s">
        <v>102</v>
      </c>
      <c r="C71" s="3">
        <v>278.4</v>
      </c>
      <c r="D71" s="3">
        <v>69.6</v>
      </c>
      <c r="E71" s="3">
        <v>69.6</v>
      </c>
      <c r="F71" s="3">
        <v>69.6</v>
      </c>
      <c r="G71" s="3">
        <v>69.6</v>
      </c>
    </row>
    <row r="72" spans="1:7" ht="12.75">
      <c r="A72" s="8"/>
      <c r="B72" s="3" t="s">
        <v>29</v>
      </c>
      <c r="C72" s="3">
        <v>690</v>
      </c>
      <c r="D72" s="3">
        <f>SUM(D69:D71)</f>
        <v>172.5</v>
      </c>
      <c r="E72" s="3">
        <f>SUM(E69:E71)</f>
        <v>172.5</v>
      </c>
      <c r="F72" s="3">
        <f>SUM(F69:F71)</f>
        <v>172.5</v>
      </c>
      <c r="G72" s="3">
        <f>SUM(G69:G71)</f>
        <v>172.5</v>
      </c>
    </row>
    <row r="73" spans="1:7" ht="12.75">
      <c r="A73" s="8"/>
      <c r="B73" s="3" t="s">
        <v>30</v>
      </c>
      <c r="C73" s="3">
        <v>180.8</v>
      </c>
      <c r="D73" s="3">
        <v>45.2</v>
      </c>
      <c r="E73" s="3">
        <v>45.2</v>
      </c>
      <c r="F73" s="3">
        <v>45.2</v>
      </c>
      <c r="G73" s="3">
        <v>45.2</v>
      </c>
    </row>
    <row r="74" spans="1:7" ht="12.75">
      <c r="A74" s="3"/>
      <c r="B74" s="3" t="s">
        <v>55</v>
      </c>
      <c r="C74" s="3">
        <v>45.6</v>
      </c>
      <c r="D74" s="3">
        <f>D75+D76+D77+D78</f>
        <v>11.4</v>
      </c>
      <c r="E74" s="3">
        <f>E75+E76+E77+E78</f>
        <v>11.4</v>
      </c>
      <c r="F74" s="3">
        <f>F75+F76+F77+F78</f>
        <v>11.4</v>
      </c>
      <c r="G74" s="3">
        <f>G75+G76+G77+G78</f>
        <v>11.4</v>
      </c>
    </row>
    <row r="75" spans="1:7" ht="12.75">
      <c r="A75" s="3"/>
      <c r="B75" s="3" t="s">
        <v>56</v>
      </c>
      <c r="C75" s="3">
        <v>38</v>
      </c>
      <c r="D75" s="3">
        <v>9.5</v>
      </c>
      <c r="E75" s="3">
        <v>9.5</v>
      </c>
      <c r="F75" s="3">
        <v>9.5</v>
      </c>
      <c r="G75" s="3">
        <v>9.5</v>
      </c>
    </row>
    <row r="76" spans="1:7" ht="12.75">
      <c r="A76" s="3"/>
      <c r="B76" s="3" t="s">
        <v>57</v>
      </c>
      <c r="C76" s="3">
        <v>6</v>
      </c>
      <c r="D76" s="3">
        <v>1.5</v>
      </c>
      <c r="E76" s="3">
        <v>1.5</v>
      </c>
      <c r="F76" s="3">
        <v>1.5</v>
      </c>
      <c r="G76" s="3">
        <v>1.5</v>
      </c>
    </row>
    <row r="77" spans="1:7" ht="12.75">
      <c r="A77" s="3"/>
      <c r="B77" s="3" t="s">
        <v>58</v>
      </c>
      <c r="C77" s="3">
        <v>1.6</v>
      </c>
      <c r="D77" s="3">
        <v>0.4</v>
      </c>
      <c r="E77" s="3">
        <v>0.4</v>
      </c>
      <c r="F77" s="3">
        <v>0.4</v>
      </c>
      <c r="G77" s="3">
        <v>0.4</v>
      </c>
    </row>
    <row r="78" spans="1:7" ht="12.75">
      <c r="A78" s="3"/>
      <c r="B78" s="3" t="s">
        <v>59</v>
      </c>
      <c r="C78" s="3">
        <f>D78+E78+F78</f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12.75">
      <c r="A79" s="3"/>
      <c r="B79" s="3" t="s">
        <v>60</v>
      </c>
      <c r="C79" s="3">
        <v>121.2</v>
      </c>
      <c r="D79" s="3">
        <v>30.3</v>
      </c>
      <c r="E79" s="3">
        <v>30.3</v>
      </c>
      <c r="F79" s="3">
        <v>30.3</v>
      </c>
      <c r="G79" s="3">
        <v>30.3</v>
      </c>
    </row>
    <row r="80" spans="1:7" ht="12.75">
      <c r="A80" s="3"/>
      <c r="B80" s="3" t="s">
        <v>51</v>
      </c>
      <c r="C80" s="3">
        <f>D80+E80+F80</f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3.5" thickBot="1">
      <c r="A81" s="5"/>
      <c r="B81" s="12" t="s">
        <v>75</v>
      </c>
      <c r="C81" s="12">
        <f>C80+C79+C74+C73+C72</f>
        <v>1037.6</v>
      </c>
      <c r="D81" s="25">
        <f>D80+D79+D74+D73+D72</f>
        <v>259.4</v>
      </c>
      <c r="E81" s="25">
        <f>E80+E79+E74+E73+E72</f>
        <v>259.4</v>
      </c>
      <c r="F81" s="25">
        <f>F80+F79+F74+F73+F72</f>
        <v>259.4</v>
      </c>
      <c r="G81" s="25">
        <f>G80+G79+G74+G73+G72</f>
        <v>259.4</v>
      </c>
    </row>
    <row r="82" spans="1:7" ht="12.75">
      <c r="A82" s="7" t="s">
        <v>61</v>
      </c>
      <c r="B82" s="7" t="s">
        <v>62</v>
      </c>
      <c r="C82" s="7"/>
      <c r="D82" s="7"/>
      <c r="E82" s="7"/>
      <c r="F82" s="7"/>
      <c r="G82" s="7"/>
    </row>
    <row r="83" spans="1:7" ht="12.75">
      <c r="A83" s="3"/>
      <c r="B83" s="3" t="s">
        <v>63</v>
      </c>
      <c r="C83" s="3">
        <v>1092</v>
      </c>
      <c r="D83" s="3">
        <v>273</v>
      </c>
      <c r="E83" s="3">
        <v>273</v>
      </c>
      <c r="F83" s="3">
        <v>273</v>
      </c>
      <c r="G83" s="3">
        <v>273</v>
      </c>
    </row>
    <row r="84" spans="1:7" ht="12.75">
      <c r="A84" s="3"/>
      <c r="B84" s="3" t="s">
        <v>30</v>
      </c>
      <c r="C84" s="3">
        <v>286</v>
      </c>
      <c r="D84" s="3">
        <v>71.5</v>
      </c>
      <c r="E84" s="3">
        <v>71.5</v>
      </c>
      <c r="F84" s="3">
        <v>71.5</v>
      </c>
      <c r="G84" s="3">
        <v>71.5</v>
      </c>
    </row>
    <row r="85" spans="1:7" ht="12.75">
      <c r="A85" s="3"/>
      <c r="B85" s="3" t="s">
        <v>64</v>
      </c>
      <c r="C85" s="3">
        <v>0</v>
      </c>
      <c r="D85" s="3">
        <f>D86+D87+D88+D89+D90+D91+D92+D93+D94+D95</f>
        <v>31.799999999999997</v>
      </c>
      <c r="E85" s="3">
        <f>E86+E87+E88+E89+E90+E91+E92+E93+E94+E95</f>
        <v>31.799999999999997</v>
      </c>
      <c r="F85" s="3">
        <f>F86+F87+F88+F89+F90+F91+F92+F93+F94+F95</f>
        <v>31.799999999999997</v>
      </c>
      <c r="G85" s="3">
        <f>G86+G87+G88+G89+G90+G91+G92+G93+G94+G95</f>
        <v>31.799999999999997</v>
      </c>
    </row>
    <row r="86" spans="1:7" ht="12.75">
      <c r="A86" s="3"/>
      <c r="B86" s="3" t="s">
        <v>56</v>
      </c>
      <c r="C86" s="3">
        <v>24</v>
      </c>
      <c r="D86" s="3">
        <v>6</v>
      </c>
      <c r="E86" s="3">
        <v>6</v>
      </c>
      <c r="F86" s="3">
        <v>6</v>
      </c>
      <c r="G86" s="3">
        <v>6</v>
      </c>
    </row>
    <row r="87" spans="1:7" ht="12.75">
      <c r="A87" s="3"/>
      <c r="B87" s="3" t="s">
        <v>57</v>
      </c>
      <c r="C87" s="3">
        <f>D87+E87+F87</f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12.75">
      <c r="A88" s="3"/>
      <c r="B88" s="3" t="s">
        <v>58</v>
      </c>
      <c r="C88" s="3">
        <v>2</v>
      </c>
      <c r="D88" s="3">
        <v>0.5</v>
      </c>
      <c r="E88" s="3">
        <v>0.5</v>
      </c>
      <c r="F88" s="3">
        <v>0.5</v>
      </c>
      <c r="G88" s="3">
        <v>0.5</v>
      </c>
    </row>
    <row r="89" spans="1:7" ht="12.75">
      <c r="A89" s="3"/>
      <c r="B89" s="3" t="s">
        <v>59</v>
      </c>
      <c r="C89" s="3">
        <f>D89+E89+F89</f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12.75">
      <c r="A90" s="3"/>
      <c r="B90" s="3" t="s">
        <v>65</v>
      </c>
      <c r="C90" s="3">
        <v>45.6</v>
      </c>
      <c r="D90" s="3">
        <v>11.4</v>
      </c>
      <c r="E90" s="3">
        <v>11.4</v>
      </c>
      <c r="F90" s="3">
        <v>11.4</v>
      </c>
      <c r="G90" s="3">
        <v>11.4</v>
      </c>
    </row>
    <row r="91" spans="1:7" ht="12.75">
      <c r="A91" s="3"/>
      <c r="B91" s="3" t="s">
        <v>103</v>
      </c>
      <c r="C91" s="3">
        <v>6</v>
      </c>
      <c r="D91" s="3">
        <v>1.5</v>
      </c>
      <c r="E91" s="3">
        <v>1.5</v>
      </c>
      <c r="F91" s="3">
        <v>1.5</v>
      </c>
      <c r="G91" s="3">
        <v>1.5</v>
      </c>
    </row>
    <row r="92" spans="1:7" ht="12.75">
      <c r="A92" s="3"/>
      <c r="B92" s="3" t="s">
        <v>104</v>
      </c>
      <c r="C92" s="3">
        <v>4.8</v>
      </c>
      <c r="D92" s="3">
        <v>1.2</v>
      </c>
      <c r="E92" s="3">
        <v>1.2</v>
      </c>
      <c r="F92" s="3">
        <v>1.2</v>
      </c>
      <c r="G92" s="3">
        <v>1.2</v>
      </c>
    </row>
    <row r="93" spans="1:7" ht="12.75">
      <c r="A93" s="3"/>
      <c r="B93" s="3" t="s">
        <v>105</v>
      </c>
      <c r="C93" s="3">
        <v>12</v>
      </c>
      <c r="D93" s="3">
        <v>3</v>
      </c>
      <c r="E93" s="3">
        <v>3</v>
      </c>
      <c r="F93" s="3">
        <v>3</v>
      </c>
      <c r="G93" s="3">
        <v>3</v>
      </c>
    </row>
    <row r="94" spans="1:7" ht="12.75">
      <c r="A94" s="3"/>
      <c r="B94" s="3" t="s">
        <v>106</v>
      </c>
      <c r="C94" s="3">
        <v>20.4</v>
      </c>
      <c r="D94" s="3">
        <v>5.1</v>
      </c>
      <c r="E94" s="3">
        <v>5.1</v>
      </c>
      <c r="F94" s="3">
        <v>5.1</v>
      </c>
      <c r="G94" s="3">
        <v>5.1</v>
      </c>
    </row>
    <row r="95" spans="1:7" ht="12.75">
      <c r="A95" s="3"/>
      <c r="B95" s="3" t="s">
        <v>80</v>
      </c>
      <c r="C95" s="3">
        <v>12.4</v>
      </c>
      <c r="D95" s="3">
        <v>3.1</v>
      </c>
      <c r="E95" s="3">
        <v>3.1</v>
      </c>
      <c r="F95" s="3">
        <v>3.1</v>
      </c>
      <c r="G95" s="3">
        <v>3.1</v>
      </c>
    </row>
    <row r="96" spans="1:7" ht="13.5" thickBot="1">
      <c r="A96" s="5"/>
      <c r="B96" s="12" t="s">
        <v>75</v>
      </c>
      <c r="C96" s="12">
        <v>1505.2</v>
      </c>
      <c r="D96" s="25">
        <f>D85+D84+D83</f>
        <v>376.3</v>
      </c>
      <c r="E96" s="25">
        <f>E85+E84+E83</f>
        <v>376.3</v>
      </c>
      <c r="F96" s="25">
        <f>F85+F84+F83</f>
        <v>376.3</v>
      </c>
      <c r="G96" s="25">
        <f>G85+G84+G83</f>
        <v>376.3</v>
      </c>
    </row>
    <row r="97" spans="1:7" ht="12.75">
      <c r="A97" s="14" t="s">
        <v>66</v>
      </c>
      <c r="B97" s="15" t="s">
        <v>81</v>
      </c>
      <c r="C97" s="15">
        <v>4.8</v>
      </c>
      <c r="D97" s="15">
        <v>1.2</v>
      </c>
      <c r="E97" s="15">
        <v>1.2</v>
      </c>
      <c r="F97" s="15">
        <v>1.2</v>
      </c>
      <c r="G97" s="15">
        <v>1.2</v>
      </c>
    </row>
    <row r="98" spans="1:7" ht="12.75">
      <c r="A98" s="16"/>
      <c r="B98" s="16" t="s">
        <v>67</v>
      </c>
      <c r="C98" s="17">
        <f>C97+C96+C81+C66+C51+C45+C33</f>
        <v>9835.2</v>
      </c>
      <c r="D98" s="27">
        <f>D97+D96+D81+D66+D51+D45+D33</f>
        <v>2458.8</v>
      </c>
      <c r="E98" s="27">
        <f>E97+E96+E81+E66+E51+E45+E33</f>
        <v>2458.8</v>
      </c>
      <c r="F98" s="27">
        <f>F97+F96+F81+F66+F51+F45+F33</f>
        <v>2458.8</v>
      </c>
      <c r="G98" s="27">
        <f>G97+G96+G81+G66+G51+G45+G33</f>
        <v>2458.8</v>
      </c>
    </row>
    <row r="99" spans="1:7" ht="12.75">
      <c r="A99" s="3"/>
      <c r="B99" s="4" t="s">
        <v>107</v>
      </c>
      <c r="C99" s="4">
        <v>628.8</v>
      </c>
      <c r="D99" s="4">
        <v>157.2</v>
      </c>
      <c r="E99" s="4">
        <v>157.2</v>
      </c>
      <c r="F99" s="4">
        <v>157.2</v>
      </c>
      <c r="G99" s="4">
        <v>157.2</v>
      </c>
    </row>
    <row r="100" spans="1:7" ht="12.75">
      <c r="A100" s="18"/>
      <c r="B100" s="19" t="s">
        <v>68</v>
      </c>
      <c r="C100" s="20">
        <f>C99+C98</f>
        <v>10464</v>
      </c>
      <c r="D100" s="3">
        <f>D99+D98</f>
        <v>2616</v>
      </c>
      <c r="E100" s="3">
        <f>E99+E98</f>
        <v>2616</v>
      </c>
      <c r="F100" s="3">
        <f>F99+F98</f>
        <v>2616</v>
      </c>
      <c r="G100" s="3">
        <f>G99+G98</f>
        <v>2616</v>
      </c>
    </row>
    <row r="101" spans="1:3" ht="14.25">
      <c r="A101" s="21"/>
      <c r="B101" s="21"/>
      <c r="C101" s="21"/>
    </row>
    <row r="102" spans="1:3" ht="14.25">
      <c r="A102" s="21"/>
      <c r="B102" s="21"/>
      <c r="C102" s="21"/>
    </row>
    <row r="103" spans="1:3" ht="14.25">
      <c r="A103" s="21"/>
      <c r="B103" s="21"/>
      <c r="C103" s="21"/>
    </row>
    <row r="104" spans="1:3" ht="14.25">
      <c r="A104" s="21"/>
      <c r="B104" s="21"/>
      <c r="C104" s="21"/>
    </row>
    <row r="105" spans="1:3" ht="14.25">
      <c r="A105" s="21"/>
      <c r="B105" s="21"/>
      <c r="C105" s="21"/>
    </row>
    <row r="106" spans="1:3" ht="14.25">
      <c r="A106" s="22"/>
      <c r="B106" s="22"/>
      <c r="C106" s="22"/>
    </row>
    <row r="107" spans="1:5" ht="14.25">
      <c r="A107" s="22"/>
      <c r="B107" s="23" t="s">
        <v>69</v>
      </c>
      <c r="C107" s="23" t="s">
        <v>70</v>
      </c>
      <c r="D107" s="24"/>
      <c r="E107" s="24"/>
    </row>
    <row r="108" spans="1:3" ht="14.25">
      <c r="A108" s="22"/>
      <c r="B108" s="22"/>
      <c r="C108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65.7109375" style="0" customWidth="1"/>
    <col min="3" max="3" width="16.28125" style="0" customWidth="1"/>
  </cols>
  <sheetData>
    <row r="1" spans="2:3" ht="15">
      <c r="B1" s="34" t="s">
        <v>119</v>
      </c>
      <c r="C1" s="34"/>
    </row>
    <row r="2" spans="2:3" ht="14.25">
      <c r="B2" s="22" t="s">
        <v>120</v>
      </c>
      <c r="C2" s="22"/>
    </row>
    <row r="3" spans="2:3" ht="14.25">
      <c r="B3" s="22" t="s">
        <v>121</v>
      </c>
      <c r="C3" s="22"/>
    </row>
    <row r="4" spans="2:3" ht="18">
      <c r="B4" s="35" t="s">
        <v>205</v>
      </c>
      <c r="C4" s="36"/>
    </row>
    <row r="5" spans="2:3" ht="20.25">
      <c r="B5" s="37" t="s">
        <v>122</v>
      </c>
      <c r="C5" s="38"/>
    </row>
    <row r="6" spans="1:3" ht="14.25">
      <c r="A6" s="22"/>
      <c r="B6" s="22" t="s">
        <v>4</v>
      </c>
      <c r="C6" s="22">
        <f>C7+C8</f>
        <v>92617.6</v>
      </c>
    </row>
    <row r="7" spans="1:3" ht="14.25">
      <c r="A7" s="22"/>
      <c r="B7" s="22" t="s">
        <v>5</v>
      </c>
      <c r="C7" s="22">
        <v>87525.1</v>
      </c>
    </row>
    <row r="8" spans="1:3" ht="14.25">
      <c r="A8" s="22"/>
      <c r="B8" s="22" t="s">
        <v>6</v>
      </c>
      <c r="C8" s="22">
        <v>5092.5</v>
      </c>
    </row>
    <row r="9" spans="1:3" ht="14.25">
      <c r="A9" s="22"/>
      <c r="B9" s="22" t="s">
        <v>7</v>
      </c>
      <c r="C9" s="22">
        <f>C10+C11+C12</f>
        <v>109470.5</v>
      </c>
    </row>
    <row r="10" spans="1:3" ht="14.25">
      <c r="A10" s="22"/>
      <c r="B10" s="22" t="s">
        <v>8</v>
      </c>
      <c r="C10" s="22">
        <v>14989.5</v>
      </c>
    </row>
    <row r="11" spans="1:3" ht="14.25">
      <c r="A11" s="22"/>
      <c r="B11" s="22" t="s">
        <v>9</v>
      </c>
      <c r="C11" s="22">
        <v>9656.2</v>
      </c>
    </row>
    <row r="12" spans="1:3" ht="14.25">
      <c r="A12" s="22"/>
      <c r="B12" s="22" t="s">
        <v>10</v>
      </c>
      <c r="C12" s="22">
        <v>84824.8</v>
      </c>
    </row>
    <row r="13" spans="1:3" ht="14.25">
      <c r="A13" s="22"/>
      <c r="B13" s="22" t="s">
        <v>11</v>
      </c>
      <c r="C13" s="22">
        <v>8727.8</v>
      </c>
    </row>
    <row r="14" spans="1:3" ht="14.25">
      <c r="A14" s="22"/>
      <c r="B14" s="22" t="s">
        <v>12</v>
      </c>
      <c r="C14" s="22">
        <v>4964</v>
      </c>
    </row>
    <row r="15" spans="1:3" ht="14.25">
      <c r="A15" s="39" t="s">
        <v>13</v>
      </c>
      <c r="B15" s="39" t="s">
        <v>14</v>
      </c>
      <c r="C15" s="39" t="s">
        <v>123</v>
      </c>
    </row>
    <row r="16" spans="1:3" ht="15" thickBot="1">
      <c r="A16" s="39"/>
      <c r="B16" s="40" t="s">
        <v>19</v>
      </c>
      <c r="C16" s="39"/>
    </row>
    <row r="17" spans="1:3" ht="14.25">
      <c r="A17" s="39">
        <v>1</v>
      </c>
      <c r="B17" s="41" t="s">
        <v>20</v>
      </c>
      <c r="C17" s="39">
        <v>850000</v>
      </c>
    </row>
    <row r="18" spans="1:3" ht="14.25">
      <c r="A18" s="39">
        <v>3</v>
      </c>
      <c r="B18" s="39" t="s">
        <v>21</v>
      </c>
      <c r="C18" s="39">
        <v>12000</v>
      </c>
    </row>
    <row r="19" spans="1:3" ht="14.25">
      <c r="A19" s="39">
        <v>4</v>
      </c>
      <c r="B19" s="39" t="s">
        <v>22</v>
      </c>
      <c r="C19" s="39">
        <v>10000</v>
      </c>
    </row>
    <row r="20" spans="1:3" ht="15">
      <c r="A20" s="42"/>
      <c r="B20" s="42" t="s">
        <v>124</v>
      </c>
      <c r="C20" s="42">
        <f>SUM(C17:C19)</f>
        <v>872000</v>
      </c>
    </row>
    <row r="21" spans="1:3" ht="15" thickBot="1">
      <c r="A21" s="39"/>
      <c r="B21" s="40" t="s">
        <v>24</v>
      </c>
      <c r="C21" s="39"/>
    </row>
    <row r="22" spans="1:3" ht="14.25">
      <c r="A22" s="39">
        <v>1</v>
      </c>
      <c r="B22" s="41" t="s">
        <v>25</v>
      </c>
      <c r="C22" s="39"/>
    </row>
    <row r="23" spans="1:3" ht="14.25">
      <c r="A23" s="39" t="s">
        <v>26</v>
      </c>
      <c r="B23" s="39" t="s">
        <v>27</v>
      </c>
      <c r="C23" s="39"/>
    </row>
    <row r="24" spans="1:3" ht="14.25">
      <c r="A24" s="39"/>
      <c r="B24" s="39" t="s">
        <v>115</v>
      </c>
      <c r="C24" s="39">
        <v>127627.5</v>
      </c>
    </row>
    <row r="25" spans="1:3" ht="14.25">
      <c r="A25" s="39"/>
      <c r="B25" s="39" t="s">
        <v>84</v>
      </c>
      <c r="C25" s="39">
        <v>11602.5</v>
      </c>
    </row>
    <row r="26" spans="1:3" ht="14.25">
      <c r="A26" s="39"/>
      <c r="B26" s="39" t="s">
        <v>29</v>
      </c>
      <c r="C26" s="43">
        <f>SUM(C24:C25)</f>
        <v>139230</v>
      </c>
    </row>
    <row r="27" spans="1:3" ht="14.25">
      <c r="A27" s="39"/>
      <c r="B27" s="39" t="s">
        <v>85</v>
      </c>
      <c r="C27" s="39">
        <v>36478.26</v>
      </c>
    </row>
    <row r="28" spans="1:3" ht="14.25">
      <c r="A28" s="39"/>
      <c r="B28" s="39" t="s">
        <v>31</v>
      </c>
      <c r="C28" s="39">
        <v>1500</v>
      </c>
    </row>
    <row r="29" spans="1:3" ht="14.25">
      <c r="A29" s="44"/>
      <c r="B29" s="44" t="s">
        <v>125</v>
      </c>
      <c r="C29" s="44">
        <v>2000</v>
      </c>
    </row>
    <row r="30" spans="1:3" ht="14.25">
      <c r="A30" s="44"/>
      <c r="B30" s="44" t="s">
        <v>126</v>
      </c>
      <c r="C30" s="44">
        <v>3900</v>
      </c>
    </row>
    <row r="31" spans="1:3" ht="14.25">
      <c r="A31" s="44"/>
      <c r="B31" s="44" t="s">
        <v>32</v>
      </c>
      <c r="C31" s="44">
        <v>1000</v>
      </c>
    </row>
    <row r="32" spans="1:3" ht="15.75" thickBot="1">
      <c r="A32" s="40"/>
      <c r="B32" s="45" t="s">
        <v>75</v>
      </c>
      <c r="C32" s="45">
        <f>C31+C30+C29+C28+C27+C26</f>
        <v>184108.26</v>
      </c>
    </row>
    <row r="33" spans="1:3" ht="14.25">
      <c r="A33" s="41" t="s">
        <v>33</v>
      </c>
      <c r="B33" s="41" t="s">
        <v>34</v>
      </c>
      <c r="C33" s="41"/>
    </row>
    <row r="34" spans="1:3" ht="14.25">
      <c r="A34" s="41"/>
      <c r="B34" s="41" t="s">
        <v>87</v>
      </c>
      <c r="C34" s="41">
        <v>56031.15</v>
      </c>
    </row>
    <row r="35" spans="1:3" ht="14.25">
      <c r="A35" s="39"/>
      <c r="B35" s="39" t="s">
        <v>89</v>
      </c>
      <c r="C35" s="39">
        <v>21729.91</v>
      </c>
    </row>
    <row r="36" spans="1:3" ht="14.25">
      <c r="A36" s="39"/>
      <c r="B36" s="39" t="s">
        <v>36</v>
      </c>
      <c r="C36" s="39">
        <v>81641.77</v>
      </c>
    </row>
    <row r="37" spans="1:3" ht="14.25">
      <c r="A37" s="39"/>
      <c r="B37" s="39" t="s">
        <v>90</v>
      </c>
      <c r="C37" s="39">
        <v>1246.14</v>
      </c>
    </row>
    <row r="38" spans="1:3" ht="14.25">
      <c r="A38" s="39"/>
      <c r="B38" s="39" t="s">
        <v>91</v>
      </c>
      <c r="C38" s="39">
        <v>20796.29</v>
      </c>
    </row>
    <row r="39" spans="1:3" ht="14.25">
      <c r="A39" s="39"/>
      <c r="B39" s="39" t="s">
        <v>127</v>
      </c>
      <c r="C39" s="39">
        <v>368.11</v>
      </c>
    </row>
    <row r="40" spans="1:3" ht="14.25">
      <c r="A40" s="39"/>
      <c r="B40" s="39" t="s">
        <v>128</v>
      </c>
      <c r="C40" s="39">
        <v>3708.1</v>
      </c>
    </row>
    <row r="41" spans="1:3" ht="14.25">
      <c r="A41" s="44"/>
      <c r="B41" s="44" t="s">
        <v>129</v>
      </c>
      <c r="C41" s="44">
        <v>2000</v>
      </c>
    </row>
    <row r="42" spans="1:3" ht="14.25">
      <c r="A42" s="44"/>
      <c r="B42" s="44" t="s">
        <v>40</v>
      </c>
      <c r="C42" s="44">
        <v>2500</v>
      </c>
    </row>
    <row r="43" spans="1:3" ht="15.75" thickBot="1">
      <c r="A43" s="40"/>
      <c r="B43" s="45" t="s">
        <v>75</v>
      </c>
      <c r="C43" s="46">
        <f>C34+C35+C36+C37+C38+C39+C40+C41+C42</f>
        <v>190021.47000000003</v>
      </c>
    </row>
    <row r="44" spans="1:3" ht="14.25">
      <c r="A44" s="41" t="s">
        <v>41</v>
      </c>
      <c r="B44" s="41" t="s">
        <v>42</v>
      </c>
      <c r="C44" s="41"/>
    </row>
    <row r="45" spans="1:3" ht="14.25">
      <c r="A45" s="41"/>
      <c r="B45" s="39" t="s">
        <v>93</v>
      </c>
      <c r="C45" s="41">
        <v>27750</v>
      </c>
    </row>
    <row r="46" spans="1:3" ht="14.25">
      <c r="A46" s="39"/>
      <c r="B46" s="39" t="s">
        <v>130</v>
      </c>
      <c r="C46" s="39">
        <v>779.5</v>
      </c>
    </row>
    <row r="47" spans="1:3" ht="14.25">
      <c r="A47" s="39"/>
      <c r="B47" s="39" t="s">
        <v>131</v>
      </c>
      <c r="C47" s="39">
        <v>885.5</v>
      </c>
    </row>
    <row r="48" spans="1:3" ht="14.25">
      <c r="A48" s="44"/>
      <c r="B48" s="44" t="s">
        <v>132</v>
      </c>
      <c r="C48" s="44">
        <v>20.25</v>
      </c>
    </row>
    <row r="49" spans="1:3" ht="15.75" thickBot="1">
      <c r="A49" s="45"/>
      <c r="B49" s="45" t="s">
        <v>75</v>
      </c>
      <c r="C49" s="45">
        <f>C48+C47+C46+C45</f>
        <v>29435.25</v>
      </c>
    </row>
    <row r="50" spans="1:3" ht="15">
      <c r="A50" s="47"/>
      <c r="B50" s="47"/>
      <c r="C50" s="47"/>
    </row>
    <row r="51" spans="1:3" ht="14.25">
      <c r="A51" s="44" t="s">
        <v>43</v>
      </c>
      <c r="B51" s="44" t="s">
        <v>133</v>
      </c>
      <c r="C51" s="44"/>
    </row>
    <row r="52" spans="1:3" ht="14.25">
      <c r="A52" s="39"/>
      <c r="B52" s="39" t="s">
        <v>46</v>
      </c>
      <c r="C52" s="39"/>
    </row>
    <row r="53" spans="1:3" ht="14.25">
      <c r="A53" s="39"/>
      <c r="B53" s="39" t="s">
        <v>134</v>
      </c>
      <c r="C53" s="39">
        <v>74687.14</v>
      </c>
    </row>
    <row r="54" spans="1:3" ht="14.25">
      <c r="A54" s="39"/>
      <c r="B54" s="39" t="s">
        <v>98</v>
      </c>
      <c r="C54" s="39">
        <v>15208.82</v>
      </c>
    </row>
    <row r="55" spans="1:3" ht="14.25">
      <c r="A55" s="39"/>
      <c r="B55" s="39" t="s">
        <v>99</v>
      </c>
      <c r="C55" s="39">
        <v>51029.53</v>
      </c>
    </row>
    <row r="56" spans="1:3" ht="14.25">
      <c r="A56" s="39"/>
      <c r="B56" s="39" t="s">
        <v>77</v>
      </c>
      <c r="C56" s="39">
        <v>8750</v>
      </c>
    </row>
    <row r="57" spans="1:3" ht="14.25">
      <c r="A57" s="39"/>
      <c r="B57" s="39" t="s">
        <v>47</v>
      </c>
      <c r="C57" s="39">
        <f>SUM(C53:C56)</f>
        <v>149675.49</v>
      </c>
    </row>
    <row r="58" spans="1:3" ht="14.25">
      <c r="A58" s="39"/>
      <c r="B58" s="39" t="s">
        <v>85</v>
      </c>
      <c r="C58" s="39">
        <v>39214.98</v>
      </c>
    </row>
    <row r="59" spans="1:3" ht="14.25">
      <c r="A59" s="39"/>
      <c r="B59" s="39" t="s">
        <v>48</v>
      </c>
      <c r="C59" s="39">
        <v>10000</v>
      </c>
    </row>
    <row r="60" spans="1:3" ht="14.25">
      <c r="A60" s="39"/>
      <c r="B60" s="39" t="s">
        <v>49</v>
      </c>
      <c r="C60" s="39">
        <v>500</v>
      </c>
    </row>
    <row r="61" spans="1:3" ht="14.25">
      <c r="A61" s="39"/>
      <c r="B61" s="39" t="s">
        <v>50</v>
      </c>
      <c r="C61" s="39">
        <v>500</v>
      </c>
    </row>
    <row r="62" spans="1:3" ht="14.25">
      <c r="A62" s="39"/>
      <c r="B62" s="39" t="s">
        <v>135</v>
      </c>
      <c r="C62" s="39">
        <v>2900</v>
      </c>
    </row>
    <row r="63" spans="1:3" ht="14.25">
      <c r="A63" s="39"/>
      <c r="B63" s="39" t="s">
        <v>136</v>
      </c>
      <c r="C63" s="39">
        <v>1000</v>
      </c>
    </row>
    <row r="64" spans="1:3" ht="15.75" thickBot="1">
      <c r="A64" s="40"/>
      <c r="B64" s="45" t="s">
        <v>75</v>
      </c>
      <c r="C64" s="45">
        <f>C63+C62+C61+C60+C59+C58+C57</f>
        <v>203790.47</v>
      </c>
    </row>
    <row r="65" spans="1:3" ht="14.25">
      <c r="A65" s="48" t="s">
        <v>52</v>
      </c>
      <c r="B65" s="41" t="s">
        <v>53</v>
      </c>
      <c r="C65" s="41"/>
    </row>
    <row r="66" spans="1:3" ht="14.25">
      <c r="A66" s="48"/>
      <c r="B66" s="41" t="s">
        <v>54</v>
      </c>
      <c r="C66" s="41"/>
    </row>
    <row r="67" spans="1:3" ht="14.25">
      <c r="A67" s="39"/>
      <c r="B67" s="39" t="s">
        <v>78</v>
      </c>
      <c r="C67" s="39">
        <v>25200</v>
      </c>
    </row>
    <row r="68" spans="1:3" ht="14.25">
      <c r="A68" s="39"/>
      <c r="B68" s="39" t="s">
        <v>137</v>
      </c>
      <c r="C68" s="39">
        <v>23205</v>
      </c>
    </row>
    <row r="69" spans="1:3" ht="14.25">
      <c r="A69" s="39"/>
      <c r="B69" s="39" t="s">
        <v>138</v>
      </c>
      <c r="C69" s="39">
        <v>9100</v>
      </c>
    </row>
    <row r="70" spans="1:3" ht="15">
      <c r="A70" s="42"/>
      <c r="B70" s="39" t="s">
        <v>29</v>
      </c>
      <c r="C70" s="39">
        <f>SUM(C67:C69)</f>
        <v>57505</v>
      </c>
    </row>
    <row r="71" spans="1:3" ht="15">
      <c r="A71" s="42"/>
      <c r="B71" s="39" t="s">
        <v>85</v>
      </c>
      <c r="C71" s="39">
        <v>15066.31</v>
      </c>
    </row>
    <row r="72" spans="1:3" ht="14.25">
      <c r="A72" s="39"/>
      <c r="B72" s="39" t="s">
        <v>55</v>
      </c>
      <c r="C72" s="39">
        <f>C73+C74+C75+C76</f>
        <v>3850</v>
      </c>
    </row>
    <row r="73" spans="1:3" ht="14.25">
      <c r="A73" s="39"/>
      <c r="B73" s="39" t="s">
        <v>56</v>
      </c>
      <c r="C73" s="39">
        <v>3200</v>
      </c>
    </row>
    <row r="74" spans="1:3" ht="14.25">
      <c r="A74" s="39"/>
      <c r="B74" s="39" t="s">
        <v>57</v>
      </c>
      <c r="C74" s="39">
        <v>500</v>
      </c>
    </row>
    <row r="75" spans="1:3" ht="14.25">
      <c r="A75" s="39"/>
      <c r="B75" s="39" t="s">
        <v>58</v>
      </c>
      <c r="C75" s="39">
        <v>150</v>
      </c>
    </row>
    <row r="76" spans="1:3" ht="14.25">
      <c r="A76" s="39"/>
      <c r="B76" s="39" t="s">
        <v>59</v>
      </c>
      <c r="C76" s="39">
        <v>0</v>
      </c>
    </row>
    <row r="77" spans="1:3" ht="14.25">
      <c r="A77" s="39"/>
      <c r="B77" s="39" t="s">
        <v>60</v>
      </c>
      <c r="C77" s="39">
        <v>10100</v>
      </c>
    </row>
    <row r="78" spans="1:3" ht="14.25">
      <c r="A78" s="39"/>
      <c r="B78" s="39" t="s">
        <v>51</v>
      </c>
      <c r="C78" s="39">
        <v>0</v>
      </c>
    </row>
    <row r="79" spans="1:3" ht="15.75" thickBot="1">
      <c r="A79" s="40"/>
      <c r="B79" s="45" t="s">
        <v>75</v>
      </c>
      <c r="C79" s="45">
        <f>C77+C72+C71+C70</f>
        <v>86521.31</v>
      </c>
    </row>
    <row r="80" spans="1:3" ht="14.25">
      <c r="A80" s="41" t="s">
        <v>61</v>
      </c>
      <c r="B80" s="41" t="s">
        <v>62</v>
      </c>
      <c r="C80" s="41"/>
    </row>
    <row r="81" spans="1:3" ht="14.25">
      <c r="A81" s="39"/>
      <c r="B81" s="39" t="s">
        <v>63</v>
      </c>
      <c r="C81" s="39">
        <v>90950</v>
      </c>
    </row>
    <row r="82" spans="1:3" ht="14.25">
      <c r="A82" s="39"/>
      <c r="B82" s="39" t="s">
        <v>85</v>
      </c>
      <c r="C82" s="39">
        <v>23828.9</v>
      </c>
    </row>
    <row r="83" spans="1:3" ht="14.25">
      <c r="A83" s="39"/>
      <c r="B83" s="39" t="s">
        <v>64</v>
      </c>
      <c r="C83" s="39">
        <f>C84+C85+C86+C87+C88+C89+C90+C91+C92+C93</f>
        <v>10604.34</v>
      </c>
    </row>
    <row r="84" spans="1:3" ht="14.25">
      <c r="A84" s="39"/>
      <c r="B84" s="39" t="s">
        <v>56</v>
      </c>
      <c r="C84" s="39">
        <v>2000</v>
      </c>
    </row>
    <row r="85" spans="1:3" ht="14.25">
      <c r="A85" s="39"/>
      <c r="B85" s="39" t="s">
        <v>57</v>
      </c>
      <c r="C85" s="39">
        <v>0</v>
      </c>
    </row>
    <row r="86" spans="1:3" ht="14.25">
      <c r="A86" s="39"/>
      <c r="B86" s="39" t="s">
        <v>58</v>
      </c>
      <c r="C86" s="39">
        <v>160</v>
      </c>
    </row>
    <row r="87" spans="1:3" ht="14.25">
      <c r="A87" s="39"/>
      <c r="B87" s="39" t="s">
        <v>59</v>
      </c>
      <c r="C87" s="39">
        <v>0</v>
      </c>
    </row>
    <row r="88" spans="1:3" ht="14.25">
      <c r="A88" s="39"/>
      <c r="B88" s="39" t="s">
        <v>65</v>
      </c>
      <c r="C88" s="39">
        <v>3800</v>
      </c>
    </row>
    <row r="89" spans="1:3" ht="14.25">
      <c r="A89" s="39"/>
      <c r="B89" s="39" t="s">
        <v>103</v>
      </c>
      <c r="C89" s="39">
        <v>500</v>
      </c>
    </row>
    <row r="90" spans="1:3" ht="14.25">
      <c r="A90" s="39"/>
      <c r="B90" s="39" t="s">
        <v>104</v>
      </c>
      <c r="C90" s="39">
        <v>400</v>
      </c>
    </row>
    <row r="91" spans="1:3" ht="14.25">
      <c r="A91" s="39"/>
      <c r="B91" s="39" t="s">
        <v>139</v>
      </c>
      <c r="C91" s="39">
        <v>1000</v>
      </c>
    </row>
    <row r="92" spans="1:3" ht="14.25">
      <c r="A92" s="39"/>
      <c r="B92" s="39" t="s">
        <v>140</v>
      </c>
      <c r="C92" s="39">
        <v>1700</v>
      </c>
    </row>
    <row r="93" spans="1:3" ht="14.25">
      <c r="A93" s="39"/>
      <c r="B93" s="39" t="s">
        <v>80</v>
      </c>
      <c r="C93" s="39">
        <v>1044.34</v>
      </c>
    </row>
    <row r="94" spans="1:3" ht="15.75" thickBot="1">
      <c r="A94" s="40"/>
      <c r="B94" s="45" t="s">
        <v>75</v>
      </c>
      <c r="C94" s="45">
        <f>C81+C82+C83</f>
        <v>125383.23999999999</v>
      </c>
    </row>
    <row r="95" spans="1:3" ht="14.25">
      <c r="A95" s="48" t="s">
        <v>66</v>
      </c>
      <c r="B95" s="49" t="s">
        <v>81</v>
      </c>
      <c r="C95" s="49">
        <v>300</v>
      </c>
    </row>
    <row r="96" spans="1:3" ht="15">
      <c r="A96" s="50"/>
      <c r="B96" s="50" t="s">
        <v>67</v>
      </c>
      <c r="C96" s="51">
        <f>C95+C94+C79+C64+C49+C43+C32</f>
        <v>819560</v>
      </c>
    </row>
    <row r="97" spans="1:3" ht="14.25">
      <c r="A97" s="39"/>
      <c r="B97" s="52" t="s">
        <v>107</v>
      </c>
      <c r="C97" s="52">
        <v>52440</v>
      </c>
    </row>
    <row r="98" spans="1:3" ht="14.25">
      <c r="A98" s="53"/>
      <c r="B98" s="54" t="s">
        <v>68</v>
      </c>
      <c r="C98" s="55">
        <f>C97+C96</f>
        <v>872000</v>
      </c>
    </row>
    <row r="99" spans="1:3" ht="14.25">
      <c r="A99" s="21"/>
      <c r="B99" s="21" t="s">
        <v>69</v>
      </c>
      <c r="C99" s="21" t="s">
        <v>70</v>
      </c>
    </row>
    <row r="100" spans="1:3" ht="14.25">
      <c r="A100" s="21"/>
      <c r="B100" s="21"/>
      <c r="C10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8"/>
  <sheetViews>
    <sheetView workbookViewId="0" topLeftCell="A1">
      <selection activeCell="G21" sqref="G21"/>
    </sheetView>
  </sheetViews>
  <sheetFormatPr defaultColWidth="9.140625" defaultRowHeight="12.75"/>
  <cols>
    <col min="1" max="1" width="37.421875" style="0" customWidth="1"/>
    <col min="2" max="3" width="10.57421875" style="0" customWidth="1"/>
    <col min="4" max="4" width="11.00390625" style="0" customWidth="1"/>
  </cols>
  <sheetData>
    <row r="3" spans="1:5" ht="18">
      <c r="A3" s="35" t="s">
        <v>141</v>
      </c>
      <c r="B3" s="35"/>
      <c r="C3" s="35"/>
      <c r="D3" s="35"/>
      <c r="E3" s="35"/>
    </row>
    <row r="4" spans="1:5" ht="15">
      <c r="A4" s="56" t="s">
        <v>142</v>
      </c>
      <c r="B4" s="56"/>
      <c r="C4" s="56"/>
      <c r="D4" s="56"/>
      <c r="E4" s="56"/>
    </row>
    <row r="5" ht="12.75">
      <c r="A5" t="s">
        <v>143</v>
      </c>
    </row>
    <row r="10" spans="1:5" ht="12.75">
      <c r="A10" s="6" t="s">
        <v>144</v>
      </c>
      <c r="B10" s="6" t="s">
        <v>15</v>
      </c>
      <c r="C10" s="6" t="s">
        <v>72</v>
      </c>
      <c r="D10" s="6" t="s">
        <v>73</v>
      </c>
      <c r="E10" s="6" t="s">
        <v>74</v>
      </c>
    </row>
    <row r="11" spans="1:5" ht="12.75">
      <c r="A11" s="6"/>
      <c r="B11" s="6"/>
      <c r="C11" s="6"/>
      <c r="D11" s="6"/>
      <c r="E11" s="6"/>
    </row>
    <row r="12" spans="1:5" ht="12.75">
      <c r="A12" s="6" t="s">
        <v>145</v>
      </c>
      <c r="B12" s="6"/>
      <c r="C12" s="6"/>
      <c r="D12" s="6"/>
      <c r="E12" s="6"/>
    </row>
    <row r="13" spans="1:5" ht="12.75">
      <c r="A13" s="6" t="s">
        <v>146</v>
      </c>
      <c r="B13" s="6">
        <f>C13+D13+E13</f>
        <v>75600</v>
      </c>
      <c r="C13" s="6">
        <v>25200</v>
      </c>
      <c r="D13" s="6">
        <v>25200</v>
      </c>
      <c r="E13" s="6">
        <v>25200</v>
      </c>
    </row>
    <row r="14" spans="1:5" ht="12.75">
      <c r="A14" s="6" t="s">
        <v>147</v>
      </c>
      <c r="B14" s="6">
        <f>C14+D14+E14</f>
        <v>27300</v>
      </c>
      <c r="C14" s="6">
        <v>9100</v>
      </c>
      <c r="D14" s="6">
        <v>9100</v>
      </c>
      <c r="E14" s="6">
        <v>9100</v>
      </c>
    </row>
    <row r="15" spans="1:5" ht="12.75">
      <c r="A15" s="6" t="s">
        <v>148</v>
      </c>
      <c r="B15" s="6">
        <f>C15+D15+E15</f>
        <v>69615</v>
      </c>
      <c r="C15" s="6">
        <v>23205</v>
      </c>
      <c r="D15" s="6">
        <v>23205</v>
      </c>
      <c r="E15" s="6">
        <v>23205</v>
      </c>
    </row>
    <row r="16" spans="1:5" ht="12.75">
      <c r="A16" s="6" t="s">
        <v>149</v>
      </c>
      <c r="B16" s="6">
        <f>SUM(B13:B15)</f>
        <v>172515</v>
      </c>
      <c r="C16" s="6">
        <f>SUM(C13:C15)</f>
        <v>57505</v>
      </c>
      <c r="D16" s="6">
        <f>SUM(D13:D15)</f>
        <v>57505</v>
      </c>
      <c r="E16" s="6">
        <f>SUM(E13:E15)</f>
        <v>57505</v>
      </c>
    </row>
    <row r="17" spans="1:5" ht="12.75">
      <c r="A17" s="6" t="s">
        <v>158</v>
      </c>
      <c r="B17" s="6">
        <f>C17+D17+E17</f>
        <v>45198</v>
      </c>
      <c r="C17" s="6">
        <v>15066</v>
      </c>
      <c r="D17" s="6">
        <v>15066</v>
      </c>
      <c r="E17" s="6">
        <v>15066</v>
      </c>
    </row>
    <row r="18" spans="1:5" ht="12.75">
      <c r="A18" s="6" t="s">
        <v>150</v>
      </c>
      <c r="B18" s="6">
        <f>C18+D18+E18</f>
        <v>11550</v>
      </c>
      <c r="C18" s="6">
        <f>C19+C22+C24+C26</f>
        <v>3850</v>
      </c>
      <c r="D18" s="6">
        <f>D19+D22+D24+D26</f>
        <v>3850</v>
      </c>
      <c r="E18" s="6">
        <f>E19+E22+E24+E26</f>
        <v>3850</v>
      </c>
    </row>
    <row r="19" spans="1:5" ht="12.75">
      <c r="A19" s="6" t="s">
        <v>151</v>
      </c>
      <c r="B19" s="6">
        <f>C19+D19+E19</f>
        <v>300</v>
      </c>
      <c r="C19" s="6">
        <v>100</v>
      </c>
      <c r="D19" s="6">
        <v>100</v>
      </c>
      <c r="E19" s="6">
        <v>100</v>
      </c>
    </row>
    <row r="20" spans="1:5" ht="12.75">
      <c r="A20" s="6" t="s">
        <v>152</v>
      </c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2" spans="1:5" ht="12.75">
      <c r="A22" s="6" t="s">
        <v>153</v>
      </c>
      <c r="B22" s="6">
        <f>C22+D22+E22</f>
        <v>150</v>
      </c>
      <c r="C22" s="6">
        <v>50</v>
      </c>
      <c r="D22" s="6">
        <v>50</v>
      </c>
      <c r="E22" s="6">
        <v>50</v>
      </c>
    </row>
    <row r="23" spans="1:5" ht="12.75">
      <c r="A23" s="6" t="s">
        <v>154</v>
      </c>
      <c r="B23" s="6"/>
      <c r="C23" s="6"/>
      <c r="D23" s="6"/>
      <c r="E23" s="6"/>
    </row>
    <row r="24" spans="1:5" ht="12.75">
      <c r="A24" s="6" t="s">
        <v>155</v>
      </c>
      <c r="B24" s="6">
        <v>9600</v>
      </c>
      <c r="C24" s="6">
        <v>3200</v>
      </c>
      <c r="D24" s="6">
        <v>3200</v>
      </c>
      <c r="E24" s="6">
        <v>3200</v>
      </c>
    </row>
    <row r="25" spans="1:5" ht="12.75">
      <c r="A25" s="6"/>
      <c r="B25" s="6"/>
      <c r="C25" s="6"/>
      <c r="D25" s="6"/>
      <c r="E25" s="6"/>
    </row>
    <row r="26" spans="1:5" ht="12.75">
      <c r="A26" s="6" t="s">
        <v>156</v>
      </c>
      <c r="B26" s="6">
        <f>C26+D26+E26</f>
        <v>1500</v>
      </c>
      <c r="C26" s="6">
        <v>500</v>
      </c>
      <c r="D26" s="6">
        <v>500</v>
      </c>
      <c r="E26" s="6">
        <v>500</v>
      </c>
    </row>
    <row r="27" spans="1:5" ht="12.75">
      <c r="A27" s="6"/>
      <c r="B27" s="6"/>
      <c r="C27" s="6"/>
      <c r="D27" s="6"/>
      <c r="E27" s="6"/>
    </row>
    <row r="28" spans="1:5" ht="12.75">
      <c r="A28" s="6" t="s">
        <v>149</v>
      </c>
      <c r="B28" s="6">
        <f>C28+D28+E28</f>
        <v>229263</v>
      </c>
      <c r="C28" s="6">
        <f>C18+C17+C16</f>
        <v>76421</v>
      </c>
      <c r="D28" s="6">
        <f>D26+D24+D22+D19+D17+D16</f>
        <v>76421</v>
      </c>
      <c r="E28" s="6">
        <f>E26+E24+E22+E19+E17+E16</f>
        <v>76421</v>
      </c>
    </row>
    <row r="38" ht="12.75">
      <c r="A38" t="s">
        <v>157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55"/>
  <sheetViews>
    <sheetView workbookViewId="0" topLeftCell="A1">
      <selection activeCell="M11" sqref="M11"/>
    </sheetView>
  </sheetViews>
  <sheetFormatPr defaultColWidth="9.140625" defaultRowHeight="12.75"/>
  <cols>
    <col min="1" max="1" width="3.421875" style="0" customWidth="1"/>
    <col min="5" max="5" width="9.8515625" style="0" customWidth="1"/>
    <col min="6" max="6" width="12.28125" style="0" customWidth="1"/>
    <col min="7" max="7" width="9.28125" style="0" customWidth="1"/>
    <col min="9" max="9" width="15.28125" style="0" customWidth="1"/>
  </cols>
  <sheetData>
    <row r="3" spans="6:9" ht="15">
      <c r="F3" s="56"/>
      <c r="G3" s="56"/>
      <c r="H3" s="56" t="s">
        <v>159</v>
      </c>
      <c r="I3" s="56"/>
    </row>
    <row r="4" spans="6:9" ht="14.25">
      <c r="F4" s="22" t="s">
        <v>187</v>
      </c>
      <c r="G4" s="22"/>
      <c r="H4" s="22"/>
      <c r="I4" s="22"/>
    </row>
    <row r="5" spans="6:9" ht="14.25">
      <c r="F5" s="22" t="s">
        <v>188</v>
      </c>
      <c r="G5" s="22"/>
      <c r="H5" s="22"/>
      <c r="I5" s="22"/>
    </row>
    <row r="11" spans="4:6" ht="18">
      <c r="D11" s="35" t="s">
        <v>189</v>
      </c>
      <c r="E11" s="35"/>
      <c r="F11" s="35"/>
    </row>
    <row r="13" spans="1:9" ht="14.25">
      <c r="A13" s="22" t="s">
        <v>160</v>
      </c>
      <c r="B13" s="22"/>
      <c r="C13" s="22"/>
      <c r="D13" s="22"/>
      <c r="E13" s="22"/>
      <c r="F13" s="22"/>
      <c r="G13" s="22"/>
      <c r="H13" s="22"/>
      <c r="I13" s="22"/>
    </row>
    <row r="14" spans="1:9" ht="14.25">
      <c r="A14" s="22"/>
      <c r="B14" s="22"/>
      <c r="C14" s="22"/>
      <c r="D14" s="22" t="s">
        <v>161</v>
      </c>
      <c r="E14" s="22"/>
      <c r="F14" s="22"/>
      <c r="G14" s="22"/>
      <c r="H14" s="22"/>
      <c r="I14" s="22"/>
    </row>
    <row r="15" spans="1:9" ht="14.25">
      <c r="A15" s="22"/>
      <c r="B15" s="22"/>
      <c r="C15" s="22"/>
      <c r="D15" s="22"/>
      <c r="E15" s="22"/>
      <c r="F15" s="22"/>
      <c r="G15" s="22"/>
      <c r="H15" s="22"/>
      <c r="I15" s="22"/>
    </row>
    <row r="17" spans="1:9" ht="12.75">
      <c r="A17" s="57" t="s">
        <v>162</v>
      </c>
      <c r="B17" s="58" t="s">
        <v>163</v>
      </c>
      <c r="C17" s="59"/>
      <c r="D17" s="59"/>
      <c r="E17" s="60"/>
      <c r="F17" s="58" t="s">
        <v>164</v>
      </c>
      <c r="G17" s="61" t="s">
        <v>165</v>
      </c>
      <c r="H17" s="62"/>
      <c r="I17" s="63"/>
    </row>
    <row r="18" spans="1:9" ht="12.75">
      <c r="A18" s="64" t="s">
        <v>166</v>
      </c>
      <c r="B18" s="65"/>
      <c r="C18" s="66"/>
      <c r="D18" s="66"/>
      <c r="E18" s="67"/>
      <c r="F18" s="65" t="s">
        <v>167</v>
      </c>
      <c r="G18" s="6" t="s">
        <v>72</v>
      </c>
      <c r="H18" s="6" t="s">
        <v>73</v>
      </c>
      <c r="I18" s="6" t="s">
        <v>74</v>
      </c>
    </row>
    <row r="19" spans="1:9" ht="12.75">
      <c r="A19" s="57">
        <v>1</v>
      </c>
      <c r="B19" s="58" t="s">
        <v>168</v>
      </c>
      <c r="C19" s="59"/>
      <c r="D19" s="59"/>
      <c r="E19" s="60"/>
      <c r="F19" s="6">
        <v>272850</v>
      </c>
      <c r="G19" s="64">
        <v>90950</v>
      </c>
      <c r="H19" s="64">
        <v>90950</v>
      </c>
      <c r="I19" s="64">
        <v>90950</v>
      </c>
    </row>
    <row r="20" spans="1:9" ht="12.75">
      <c r="A20" s="6">
        <v>2</v>
      </c>
      <c r="B20" s="61" t="s">
        <v>169</v>
      </c>
      <c r="C20" s="62"/>
      <c r="D20" s="62"/>
      <c r="E20" s="63"/>
      <c r="F20" s="6">
        <v>71486.7</v>
      </c>
      <c r="G20" s="63">
        <v>23828.9</v>
      </c>
      <c r="H20" s="63">
        <v>23828.9</v>
      </c>
      <c r="I20" s="63">
        <v>23828.9</v>
      </c>
    </row>
    <row r="21" spans="1:9" ht="12.75">
      <c r="A21" s="57">
        <v>3</v>
      </c>
      <c r="B21" s="58" t="s">
        <v>170</v>
      </c>
      <c r="C21" s="59"/>
      <c r="D21" s="59"/>
      <c r="E21" s="59"/>
      <c r="F21" s="57">
        <f>G21+H21+I21</f>
        <v>12900</v>
      </c>
      <c r="G21" s="57">
        <v>4300</v>
      </c>
      <c r="H21" s="57">
        <v>4300</v>
      </c>
      <c r="I21" s="57">
        <v>4300</v>
      </c>
    </row>
    <row r="22" spans="1:9" ht="12.75">
      <c r="A22" s="64"/>
      <c r="B22" s="68" t="s">
        <v>185</v>
      </c>
      <c r="C22" s="69"/>
      <c r="D22" s="69"/>
      <c r="E22" s="69"/>
      <c r="F22" s="64"/>
      <c r="G22" s="64"/>
      <c r="H22" s="64"/>
      <c r="I22" s="64"/>
    </row>
    <row r="23" spans="1:9" ht="12.75">
      <c r="A23" s="57">
        <v>4</v>
      </c>
      <c r="B23" s="58" t="s">
        <v>171</v>
      </c>
      <c r="C23" s="59"/>
      <c r="D23" s="59"/>
      <c r="E23" s="59"/>
      <c r="F23" s="70">
        <f>G23+H23+I23</f>
        <v>1200</v>
      </c>
      <c r="G23" s="57">
        <v>400</v>
      </c>
      <c r="H23" s="57">
        <v>400</v>
      </c>
      <c r="I23" s="57">
        <v>400</v>
      </c>
    </row>
    <row r="24" spans="1:9" ht="12.75">
      <c r="A24" s="71"/>
      <c r="B24" s="68" t="s">
        <v>172</v>
      </c>
      <c r="C24" s="69"/>
      <c r="D24" s="69"/>
      <c r="E24" s="69"/>
      <c r="F24" s="71"/>
      <c r="G24" s="71"/>
      <c r="H24" s="71"/>
      <c r="I24" s="71"/>
    </row>
    <row r="25" spans="1:9" ht="12.75">
      <c r="A25" s="71"/>
      <c r="B25" s="68" t="s">
        <v>186</v>
      </c>
      <c r="C25" s="69"/>
      <c r="D25" s="69"/>
      <c r="E25" s="69"/>
      <c r="F25" s="71"/>
      <c r="G25" s="71"/>
      <c r="H25" s="71"/>
      <c r="I25" s="71"/>
    </row>
    <row r="26" spans="1:9" ht="12.75">
      <c r="A26" s="64"/>
      <c r="B26" s="65"/>
      <c r="C26" s="66"/>
      <c r="D26" s="66"/>
      <c r="E26" s="66"/>
      <c r="F26" s="71"/>
      <c r="G26" s="71"/>
      <c r="H26" s="71"/>
      <c r="I26" s="71"/>
    </row>
    <row r="27" spans="1:9" ht="12.75">
      <c r="A27" s="68">
        <v>5</v>
      </c>
      <c r="B27" s="58" t="s">
        <v>173</v>
      </c>
      <c r="C27" s="59"/>
      <c r="D27" s="59"/>
      <c r="E27" s="59"/>
      <c r="F27" s="57">
        <f>G27+H27+I27</f>
        <v>8100</v>
      </c>
      <c r="G27" s="57">
        <v>2700</v>
      </c>
      <c r="H27" s="57">
        <v>2700</v>
      </c>
      <c r="I27" s="57">
        <v>2700</v>
      </c>
    </row>
    <row r="28" spans="1:9" ht="12.75">
      <c r="A28" s="68"/>
      <c r="B28" s="68" t="s">
        <v>174</v>
      </c>
      <c r="C28" s="69"/>
      <c r="D28" s="69"/>
      <c r="E28" s="69"/>
      <c r="F28" s="71"/>
      <c r="G28" s="71"/>
      <c r="H28" s="71"/>
      <c r="I28" s="71"/>
    </row>
    <row r="29" spans="1:9" ht="12.75">
      <c r="A29" s="68"/>
      <c r="B29" s="65" t="s">
        <v>175</v>
      </c>
      <c r="C29" s="66"/>
      <c r="D29" s="66"/>
      <c r="E29" s="66"/>
      <c r="F29" s="71"/>
      <c r="G29" s="71"/>
      <c r="H29" s="71"/>
      <c r="I29" s="71"/>
    </row>
    <row r="30" spans="1:9" ht="12.75">
      <c r="A30" s="57">
        <v>6</v>
      </c>
      <c r="B30" s="69" t="s">
        <v>176</v>
      </c>
      <c r="C30" s="69"/>
      <c r="D30" s="69"/>
      <c r="E30" s="69"/>
      <c r="F30" s="57">
        <f>G30+H30+I30</f>
        <v>6480</v>
      </c>
      <c r="G30" s="57">
        <v>2160</v>
      </c>
      <c r="H30" s="57">
        <v>2160</v>
      </c>
      <c r="I30" s="57">
        <v>2160</v>
      </c>
    </row>
    <row r="31" spans="1:9" ht="12.75">
      <c r="A31" s="71"/>
      <c r="B31" s="69" t="s">
        <v>177</v>
      </c>
      <c r="C31" s="69"/>
      <c r="D31" s="69"/>
      <c r="E31" s="69"/>
      <c r="F31" s="71"/>
      <c r="G31" s="71"/>
      <c r="H31" s="71"/>
      <c r="I31" s="71"/>
    </row>
    <row r="32" spans="1:9" ht="12.75">
      <c r="A32" s="64"/>
      <c r="B32" s="65" t="s">
        <v>178</v>
      </c>
      <c r="C32" s="66"/>
      <c r="D32" s="66"/>
      <c r="E32" s="66"/>
      <c r="F32" s="71"/>
      <c r="G32" s="71"/>
      <c r="H32" s="71"/>
      <c r="I32" s="71"/>
    </row>
    <row r="33" spans="1:9" ht="12.75">
      <c r="A33" s="57">
        <v>7</v>
      </c>
      <c r="B33" s="58" t="s">
        <v>179</v>
      </c>
      <c r="C33" s="59"/>
      <c r="D33" s="59"/>
      <c r="E33" s="59"/>
      <c r="F33" s="57">
        <f>G33+H33+I33</f>
        <v>3133.0199999999995</v>
      </c>
      <c r="G33" s="57">
        <v>1044.34</v>
      </c>
      <c r="H33" s="57">
        <v>1044.34</v>
      </c>
      <c r="I33" s="57">
        <v>1044.34</v>
      </c>
    </row>
    <row r="34" spans="1:9" ht="12.75">
      <c r="A34" s="71"/>
      <c r="B34" s="68" t="s">
        <v>180</v>
      </c>
      <c r="C34" s="69"/>
      <c r="D34" s="69"/>
      <c r="E34" s="69"/>
      <c r="F34" s="71"/>
      <c r="G34" s="71"/>
      <c r="H34" s="71"/>
      <c r="I34" s="71"/>
    </row>
    <row r="35" spans="1:9" ht="12.75">
      <c r="A35" s="64"/>
      <c r="B35" s="65" t="s">
        <v>181</v>
      </c>
      <c r="C35" s="66"/>
      <c r="D35" s="66"/>
      <c r="E35" s="66"/>
      <c r="F35" s="64"/>
      <c r="G35" s="64"/>
      <c r="H35" s="64"/>
      <c r="I35" s="64"/>
    </row>
    <row r="36" spans="1:9" ht="12.75">
      <c r="A36" s="68">
        <v>8</v>
      </c>
      <c r="B36" s="68" t="s">
        <v>182</v>
      </c>
      <c r="C36" s="69"/>
      <c r="D36" s="69"/>
      <c r="E36" s="72"/>
      <c r="F36" s="57">
        <v>0</v>
      </c>
      <c r="G36" s="59">
        <v>0</v>
      </c>
      <c r="H36" s="59">
        <v>0</v>
      </c>
      <c r="I36" s="59">
        <v>0</v>
      </c>
    </row>
    <row r="37" spans="1:9" ht="12.75">
      <c r="A37" s="68"/>
      <c r="B37" s="68" t="s">
        <v>183</v>
      </c>
      <c r="C37" s="69"/>
      <c r="D37" s="69"/>
      <c r="E37" s="72"/>
      <c r="F37" s="64"/>
      <c r="G37" s="66"/>
      <c r="H37" s="64"/>
      <c r="I37" s="64"/>
    </row>
    <row r="38" spans="1:9" ht="13.5" thickBot="1">
      <c r="A38" s="73"/>
      <c r="B38" s="74" t="s">
        <v>184</v>
      </c>
      <c r="C38" s="75"/>
      <c r="D38" s="76"/>
      <c r="E38" s="77"/>
      <c r="F38" s="73">
        <f>SUM(F19:F37)</f>
        <v>376149.72000000003</v>
      </c>
      <c r="G38" s="77">
        <f>SUM(G19:G37)</f>
        <v>125383.23999999999</v>
      </c>
      <c r="H38" s="75">
        <f>SUM(H19:H37)</f>
        <v>125383.23999999999</v>
      </c>
      <c r="I38" s="73">
        <f>SUM(I19:I37)</f>
        <v>125383.23999999999</v>
      </c>
    </row>
    <row r="47" spans="2:7" ht="12.75">
      <c r="B47" t="s">
        <v>69</v>
      </c>
      <c r="G47" t="s">
        <v>70</v>
      </c>
    </row>
    <row r="55" spans="8:9" ht="12.75">
      <c r="H55" s="69"/>
      <c r="I55" s="6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2011-10-25T04:21:08Z</cp:lastPrinted>
  <dcterms:created xsi:type="dcterms:W3CDTF">1996-10-08T23:32:33Z</dcterms:created>
  <dcterms:modified xsi:type="dcterms:W3CDTF">2011-10-25T04:21:15Z</dcterms:modified>
  <cp:category/>
  <cp:version/>
  <cp:contentType/>
  <cp:contentStatus/>
</cp:coreProperties>
</file>