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<sst xmlns="http://schemas.openxmlformats.org/spreadsheetml/2006/main" count="86" uniqueCount="77">
  <si>
    <t xml:space="preserve">         ПО ООО "ГОРОДСКАЯ УПРАЛЯЮЩАЯ ЖИЛИЩНАЯ КОМПАНИЯ </t>
  </si>
  <si>
    <t xml:space="preserve">                  ЖЕЛЕЗНОДОРОЖНОГО РАЙОНА ГОРОДА РЯЗАНИ"</t>
  </si>
  <si>
    <t>Натуральные показатели, м2</t>
  </si>
  <si>
    <t>в т.ч. жилых помещений, м2</t>
  </si>
  <si>
    <t xml:space="preserve">        нежилых помещений, м2</t>
  </si>
  <si>
    <t>ДОХОДЫ, руб.</t>
  </si>
  <si>
    <t>в т.ч. жилых помещений, руб.</t>
  </si>
  <si>
    <t xml:space="preserve">        нежилых помещений, руб.</t>
  </si>
  <si>
    <t>РАСХОДЫ</t>
  </si>
  <si>
    <t>1.Ремонт конструктивных элементов жилых зданий</t>
  </si>
  <si>
    <t xml:space="preserve">   Ремонт и обслуживание внутридомового инженерного оборудования</t>
  </si>
  <si>
    <t>оплата труда рабочих</t>
  </si>
  <si>
    <t xml:space="preserve"> Наименование статей расхода</t>
  </si>
  <si>
    <t>страховые взносы</t>
  </si>
  <si>
    <t>материалы</t>
  </si>
  <si>
    <t>прочие затраты, в т.ч.</t>
  </si>
  <si>
    <t>спецодежда</t>
  </si>
  <si>
    <t>инструмент,запчасти</t>
  </si>
  <si>
    <t>Г С М</t>
  </si>
  <si>
    <t>электроэнергия (мастер.)</t>
  </si>
  <si>
    <t>отопление (мастерские)</t>
  </si>
  <si>
    <t>спецпитание</t>
  </si>
  <si>
    <t>услуги подрядных организаций</t>
  </si>
  <si>
    <t>ИТОГО</t>
  </si>
  <si>
    <t>2. Благоустройство и санитарная очистка домовладений</t>
  </si>
  <si>
    <t>оплата труда дворников</t>
  </si>
  <si>
    <t>оплата труда уборщиц л/клеток</t>
  </si>
  <si>
    <t>оплата труда рабочих мусоропров.</t>
  </si>
  <si>
    <t>Итого з/плата</t>
  </si>
  <si>
    <t>спецодежда, инструмент</t>
  </si>
  <si>
    <t>моющие средства</t>
  </si>
  <si>
    <t>песчано-соляная смесь</t>
  </si>
  <si>
    <t>погрузка и вывоз КГМ</t>
  </si>
  <si>
    <t>3. Содержание домохозяйства</t>
  </si>
  <si>
    <t>вывоз ТБО</t>
  </si>
  <si>
    <t>утилизация ТБО</t>
  </si>
  <si>
    <t>захоронение КГМ</t>
  </si>
  <si>
    <t>освещение мест общего польз.</t>
  </si>
  <si>
    <t>дератизация</t>
  </si>
  <si>
    <t>обслуживание ВДГО</t>
  </si>
  <si>
    <t>услуги аварийной службы</t>
  </si>
  <si>
    <t>тех.обслуживание электроплит</t>
  </si>
  <si>
    <t>тех.обслуживание ВДПО</t>
  </si>
  <si>
    <t>4. Содержание и ремонт лифтового оборудования</t>
  </si>
  <si>
    <t>техническое обслуживание лифтов</t>
  </si>
  <si>
    <t>техосвидетельствование лифтов</t>
  </si>
  <si>
    <t>страхование лифтов</t>
  </si>
  <si>
    <t>5. Прочие прямые затраты</t>
  </si>
  <si>
    <t>услуги КВЦ</t>
  </si>
  <si>
    <t>6. Общеэксплуатационные расходы</t>
  </si>
  <si>
    <t>з/пл. мастеров, диспет. с налогами</t>
  </si>
  <si>
    <t>з/плата АУП с налогами</t>
  </si>
  <si>
    <t>содержание служебных помещений</t>
  </si>
  <si>
    <t>прочие</t>
  </si>
  <si>
    <t>10. ВСЕГО РАСХОДОВ</t>
  </si>
  <si>
    <t>содержание управляющей компании</t>
  </si>
  <si>
    <t>Исполнитель Бодрова Л.Л.</t>
  </si>
  <si>
    <t xml:space="preserve">  %  </t>
  </si>
  <si>
    <t>руб/м2</t>
  </si>
  <si>
    <t>7. Внереализационные расходы</t>
  </si>
  <si>
    <t>8. Себестоимость оказанных услуг</t>
  </si>
  <si>
    <t>вывоз жидких нечистот</t>
  </si>
  <si>
    <t>обучение</t>
  </si>
  <si>
    <t>прочие услуги (БТИ и др.)</t>
  </si>
  <si>
    <t>ИТР</t>
  </si>
  <si>
    <t xml:space="preserve"> </t>
  </si>
  <si>
    <t>9. Прибыль (до налогооблажения)</t>
  </si>
  <si>
    <t xml:space="preserve">  О Т Ч Е Т</t>
  </si>
  <si>
    <t xml:space="preserve">           О  ВЫПОЛНЕНИИ</t>
  </si>
  <si>
    <t xml:space="preserve">               ФИНАНСОВОГО ПЛАНА НА 2011 ГОД </t>
  </si>
  <si>
    <t>ПЛАН</t>
  </si>
  <si>
    <t xml:space="preserve">  ФАКТ</t>
  </si>
  <si>
    <t>ФАКТ/ПЛАН%</t>
  </si>
  <si>
    <t xml:space="preserve">         У Т В Е Р Ж Д А Ю</t>
  </si>
  <si>
    <t>Директор ООО "ГУЖК</t>
  </si>
  <si>
    <t>Железнодорожного района г. Рязани</t>
  </si>
  <si>
    <t>_____________________ ЯШИН И. 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</si>
</sst>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0.0%"/>
    <numFmt numFmtId="169" formatCode="[$-FC19]d\ mmmm\ yyyy\ &quot;г.&quot;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3" xfId="0" applyFont="1" applyBorder="1" applyAlignment="1">
      <alignment/>
    </xf>
    <xf numFmtId="9" fontId="0" fillId="0" borderId="3" xfId="0" applyNumberFormat="1" applyBorder="1" applyAlignment="1">
      <alignment/>
    </xf>
    <xf numFmtId="9" fontId="2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9" fontId="0" fillId="0" borderId="3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8" xfId="0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/>
    </xf>
    <xf numFmtId="1" fontId="2" fillId="0" borderId="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4" xfId="0" applyBorder="1" applyAlignment="1">
      <alignment/>
    </xf>
    <xf numFmtId="0" fontId="3" fillId="0" borderId="3" xfId="0" applyFont="1" applyBorder="1" applyAlignment="1">
      <alignment/>
    </xf>
    <xf numFmtId="1" fontId="2" fillId="0" borderId="3" xfId="0" applyNumberFormat="1" applyFont="1" applyFill="1" applyBorder="1" applyAlignment="1">
      <alignment/>
    </xf>
    <xf numFmtId="9" fontId="0" fillId="0" borderId="13" xfId="0" applyNumberFormat="1" applyBorder="1" applyAlignment="1">
      <alignment/>
    </xf>
    <xf numFmtId="2" fontId="2" fillId="0" borderId="3" xfId="0" applyNumberFormat="1" applyFont="1" applyBorder="1" applyAlignment="1">
      <alignment/>
    </xf>
    <xf numFmtId="9" fontId="0" fillId="0" borderId="9" xfId="0" applyNumberFormat="1" applyBorder="1" applyAlignment="1">
      <alignment/>
    </xf>
    <xf numFmtId="1" fontId="2" fillId="0" borderId="9" xfId="0" applyNumberFormat="1" applyFont="1" applyBorder="1" applyAlignment="1">
      <alignment/>
    </xf>
    <xf numFmtId="9" fontId="0" fillId="0" borderId="9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1" fontId="0" fillId="0" borderId="3" xfId="0" applyNumberForma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9" fontId="0" fillId="0" borderId="2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5" xfId="0" applyNumberFormat="1" applyBorder="1" applyAlignment="1">
      <alignment/>
    </xf>
    <xf numFmtId="9" fontId="2" fillId="0" borderId="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F76" sqref="F76:F77"/>
    </sheetView>
  </sheetViews>
  <sheetFormatPr defaultColWidth="9.00390625" defaultRowHeight="12.75"/>
  <cols>
    <col min="3" max="3" width="10.00390625" style="0" customWidth="1"/>
    <col min="4" max="4" width="9.875" style="0" customWidth="1"/>
    <col min="5" max="5" width="5.875" style="0" customWidth="1"/>
    <col min="6" max="6" width="7.00390625" style="0" customWidth="1"/>
    <col min="8" max="8" width="6.00390625" style="0" customWidth="1"/>
    <col min="9" max="9" width="7.125" style="0" customWidth="1"/>
    <col min="10" max="10" width="11.125" style="0" customWidth="1"/>
  </cols>
  <sheetData>
    <row r="1" ht="12.75">
      <c r="G1" t="s">
        <v>73</v>
      </c>
    </row>
    <row r="2" ht="12.75">
      <c r="G2" t="s">
        <v>74</v>
      </c>
    </row>
    <row r="3" ht="12.75">
      <c r="G3" t="s">
        <v>75</v>
      </c>
    </row>
    <row r="4" ht="12.75">
      <c r="G4" t="s">
        <v>76</v>
      </c>
    </row>
    <row r="6" ht="12.75">
      <c r="D6" s="2" t="s">
        <v>67</v>
      </c>
    </row>
    <row r="7" spans="3:4" ht="12.75">
      <c r="C7" s="2" t="s">
        <v>68</v>
      </c>
      <c r="D7" s="2"/>
    </row>
    <row r="8" spans="1:4" ht="12.75">
      <c r="A8" s="2"/>
      <c r="B8" s="2" t="s">
        <v>69</v>
      </c>
      <c r="C8" s="2"/>
      <c r="D8" s="2"/>
    </row>
    <row r="9" spans="1:4" ht="12.75">
      <c r="A9" s="2" t="s">
        <v>0</v>
      </c>
      <c r="B9" s="2"/>
      <c r="C9" s="2"/>
      <c r="D9" s="2"/>
    </row>
    <row r="10" spans="1:4" ht="12.75">
      <c r="A10" s="2" t="s">
        <v>1</v>
      </c>
      <c r="B10" s="2"/>
      <c r="C10" s="2"/>
      <c r="D10" s="2"/>
    </row>
    <row r="12" spans="1:4" ht="12.75">
      <c r="A12" s="2" t="s">
        <v>2</v>
      </c>
      <c r="B12" s="2"/>
      <c r="C12" s="2"/>
      <c r="D12" s="3">
        <v>628166.9</v>
      </c>
    </row>
    <row r="13" spans="1:4" ht="12.75">
      <c r="A13" t="s">
        <v>3</v>
      </c>
      <c r="D13" s="1">
        <v>605722</v>
      </c>
    </row>
    <row r="14" spans="1:4" ht="12.75">
      <c r="A14" t="s">
        <v>4</v>
      </c>
      <c r="D14" s="1">
        <v>22444.9</v>
      </c>
    </row>
    <row r="15" spans="1:4" ht="12.75">
      <c r="A15" s="2" t="s">
        <v>5</v>
      </c>
      <c r="B15" s="2"/>
      <c r="C15" s="2"/>
      <c r="D15" s="4">
        <v>6918340</v>
      </c>
    </row>
    <row r="16" spans="1:4" ht="12.75">
      <c r="A16" t="s">
        <v>6</v>
      </c>
      <c r="D16" s="1">
        <v>6618340</v>
      </c>
    </row>
    <row r="17" spans="1:4" ht="12.75">
      <c r="A17" t="s">
        <v>7</v>
      </c>
      <c r="D17" s="1">
        <v>300000</v>
      </c>
    </row>
    <row r="18" spans="1:4" ht="12.75">
      <c r="A18" s="2" t="s">
        <v>8</v>
      </c>
      <c r="D18" s="1"/>
    </row>
    <row r="19" spans="1:10" ht="12.75">
      <c r="A19" s="10" t="s">
        <v>12</v>
      </c>
      <c r="B19" s="8"/>
      <c r="C19" s="9"/>
      <c r="D19" s="11" t="s">
        <v>70</v>
      </c>
      <c r="E19" s="7" t="s">
        <v>57</v>
      </c>
      <c r="F19" s="37" t="s">
        <v>58</v>
      </c>
      <c r="G19" s="23" t="s">
        <v>71</v>
      </c>
      <c r="H19" s="7" t="s">
        <v>57</v>
      </c>
      <c r="I19" s="37" t="s">
        <v>58</v>
      </c>
      <c r="J19" s="73" t="s">
        <v>72</v>
      </c>
    </row>
    <row r="20" spans="1:10" ht="12.75">
      <c r="A20" s="30" t="s">
        <v>9</v>
      </c>
      <c r="B20" s="2"/>
      <c r="C20" s="2"/>
      <c r="D20" s="2"/>
      <c r="E20" s="40"/>
      <c r="F20" s="52"/>
      <c r="G20" s="45"/>
      <c r="I20" s="57"/>
      <c r="J20" s="17"/>
    </row>
    <row r="21" spans="1:10" ht="12.75">
      <c r="A21" s="31" t="s">
        <v>10</v>
      </c>
      <c r="B21" s="2"/>
      <c r="C21" s="2"/>
      <c r="D21" s="2"/>
      <c r="E21" s="41"/>
      <c r="F21" s="41"/>
      <c r="I21" s="58"/>
      <c r="J21" s="18"/>
    </row>
    <row r="22" spans="1:10" ht="12.75">
      <c r="A22" s="13" t="s">
        <v>11</v>
      </c>
      <c r="B22" s="14"/>
      <c r="C22" s="6"/>
      <c r="D22" s="24">
        <v>13472</v>
      </c>
      <c r="E22" s="40"/>
      <c r="F22" s="40"/>
      <c r="G22" s="27">
        <v>13338</v>
      </c>
      <c r="H22" s="40"/>
      <c r="I22" s="40"/>
      <c r="J22" s="40"/>
    </row>
    <row r="23" spans="1:10" ht="12.75">
      <c r="A23" s="15" t="s">
        <v>13</v>
      </c>
      <c r="B23" s="16"/>
      <c r="C23" s="6"/>
      <c r="D23" s="34">
        <v>3528</v>
      </c>
      <c r="E23" s="41"/>
      <c r="F23" s="41"/>
      <c r="G23" s="70">
        <v>3496</v>
      </c>
      <c r="H23" s="41"/>
      <c r="I23" s="41"/>
      <c r="J23" s="41"/>
    </row>
    <row r="24" spans="1:10" ht="12.75">
      <c r="A24" s="13" t="s">
        <v>14</v>
      </c>
      <c r="B24" s="14"/>
      <c r="C24" s="19"/>
      <c r="D24" s="7">
        <v>4980</v>
      </c>
      <c r="E24" s="41"/>
      <c r="F24" s="41"/>
      <c r="G24" s="27">
        <v>4287</v>
      </c>
      <c r="H24" s="41"/>
      <c r="I24" s="41"/>
      <c r="J24" s="41"/>
    </row>
    <row r="25" spans="1:10" ht="12.75">
      <c r="A25" s="13" t="s">
        <v>15</v>
      </c>
      <c r="B25" s="14"/>
      <c r="C25" s="19"/>
      <c r="D25" s="7">
        <f>D26+D27+D28+D29+D30</f>
        <v>2392</v>
      </c>
      <c r="E25" s="41"/>
      <c r="F25" s="41"/>
      <c r="G25" s="7">
        <f>G26+G27+G28+G29+G30</f>
        <v>2064</v>
      </c>
      <c r="H25" s="41"/>
      <c r="I25" s="41"/>
      <c r="J25" s="41"/>
    </row>
    <row r="26" spans="1:10" ht="12.75">
      <c r="A26" s="13"/>
      <c r="B26" s="20" t="s">
        <v>16</v>
      </c>
      <c r="C26" s="21"/>
      <c r="D26" s="28">
        <v>344</v>
      </c>
      <c r="E26" s="41"/>
      <c r="F26" s="41"/>
      <c r="G26" s="71">
        <v>84</v>
      </c>
      <c r="H26" s="41"/>
      <c r="I26" s="41"/>
      <c r="J26" s="41"/>
    </row>
    <row r="27" spans="1:10" ht="12.75">
      <c r="A27" s="13"/>
      <c r="B27" s="20" t="s">
        <v>17</v>
      </c>
      <c r="C27" s="21"/>
      <c r="D27" s="28">
        <v>512</v>
      </c>
      <c r="E27" s="41"/>
      <c r="F27" s="41"/>
      <c r="G27" s="71">
        <v>745</v>
      </c>
      <c r="H27" s="41"/>
      <c r="I27" s="41"/>
      <c r="J27" s="41"/>
    </row>
    <row r="28" spans="1:10" ht="12.75">
      <c r="A28" s="13"/>
      <c r="B28" s="20" t="s">
        <v>18</v>
      </c>
      <c r="C28" s="21"/>
      <c r="D28" s="28">
        <v>636</v>
      </c>
      <c r="E28" s="41"/>
      <c r="F28" s="41"/>
      <c r="G28" s="71">
        <v>774</v>
      </c>
      <c r="H28" s="41"/>
      <c r="I28" s="41"/>
      <c r="J28" s="41"/>
    </row>
    <row r="29" spans="1:10" ht="12.75">
      <c r="A29" s="13"/>
      <c r="B29" s="20" t="s">
        <v>19</v>
      </c>
      <c r="C29" s="21"/>
      <c r="D29" s="28">
        <v>600</v>
      </c>
      <c r="E29" s="41"/>
      <c r="F29" s="41"/>
      <c r="G29" s="71">
        <v>355</v>
      </c>
      <c r="H29" s="41"/>
      <c r="I29" s="41"/>
      <c r="J29" s="41"/>
    </row>
    <row r="30" spans="1:10" ht="12.75">
      <c r="A30" s="13"/>
      <c r="B30" s="20" t="s">
        <v>20</v>
      </c>
      <c r="C30" s="21"/>
      <c r="D30" s="28">
        <v>300</v>
      </c>
      <c r="E30" s="41"/>
      <c r="F30" s="41"/>
      <c r="G30" s="71">
        <v>106</v>
      </c>
      <c r="H30" s="41"/>
      <c r="I30" s="41"/>
      <c r="J30" s="41"/>
    </row>
    <row r="31" spans="1:10" ht="12.75">
      <c r="A31" s="13" t="s">
        <v>21</v>
      </c>
      <c r="B31" s="14"/>
      <c r="C31" s="19"/>
      <c r="D31" s="7">
        <v>24</v>
      </c>
      <c r="E31" s="41"/>
      <c r="F31" s="41"/>
      <c r="G31" s="72">
        <v>25</v>
      </c>
      <c r="H31" s="41"/>
      <c r="I31" s="41"/>
      <c r="J31" s="41"/>
    </row>
    <row r="32" spans="1:10" ht="12.75">
      <c r="A32" s="13" t="s">
        <v>22</v>
      </c>
      <c r="B32" s="14"/>
      <c r="C32" s="19"/>
      <c r="D32" s="7">
        <v>504</v>
      </c>
      <c r="E32" s="41"/>
      <c r="F32" s="41"/>
      <c r="G32" s="72">
        <v>664</v>
      </c>
      <c r="H32" s="41"/>
      <c r="I32" s="41"/>
      <c r="J32" s="41"/>
    </row>
    <row r="33" spans="1:10" ht="12.75">
      <c r="A33" s="13" t="s">
        <v>62</v>
      </c>
      <c r="B33" s="14" t="s">
        <v>64</v>
      </c>
      <c r="C33" s="19"/>
      <c r="D33" s="7"/>
      <c r="E33" s="41"/>
      <c r="F33" s="41"/>
      <c r="G33" s="72">
        <v>34</v>
      </c>
      <c r="H33" s="41"/>
      <c r="I33" s="41"/>
      <c r="J33" s="61"/>
    </row>
    <row r="34" spans="1:10" ht="12.75">
      <c r="A34" s="13"/>
      <c r="B34" s="14"/>
      <c r="C34" s="22" t="s">
        <v>23</v>
      </c>
      <c r="D34" s="25">
        <f>D22+D23+D24+D25+D31+D32</f>
        <v>24900</v>
      </c>
      <c r="E34" s="38">
        <f>D34/D78</f>
        <v>0.29992772825825104</v>
      </c>
      <c r="F34" s="65">
        <v>3.3</v>
      </c>
      <c r="G34" s="56">
        <f>G22+G23+G24+G25+G31+G32+G33</f>
        <v>23908</v>
      </c>
      <c r="H34" s="38">
        <f>G34/G78</f>
        <v>0.28546524817614116</v>
      </c>
      <c r="I34" s="65">
        <v>3.17</v>
      </c>
      <c r="J34" s="39">
        <f>G34/D34</f>
        <v>0.9601606425702811</v>
      </c>
    </row>
    <row r="35" spans="1:10" ht="12.75">
      <c r="A35" s="26" t="s">
        <v>24</v>
      </c>
      <c r="B35" s="26"/>
      <c r="C35" s="26"/>
      <c r="D35" s="2"/>
      <c r="E35" s="52"/>
      <c r="F35" s="45"/>
      <c r="I35" s="5"/>
      <c r="J35" s="74"/>
    </row>
    <row r="36" spans="1:10" ht="12.75">
      <c r="A36" s="13" t="s">
        <v>25</v>
      </c>
      <c r="B36" s="14"/>
      <c r="C36" s="19"/>
      <c r="D36" s="59">
        <v>6912</v>
      </c>
      <c r="E36" s="40"/>
      <c r="F36" s="40"/>
      <c r="G36" s="29">
        <v>6534</v>
      </c>
      <c r="H36" s="40"/>
      <c r="I36" s="17"/>
      <c r="J36" s="66"/>
    </row>
    <row r="37" spans="1:10" ht="12.75">
      <c r="A37" s="13" t="s">
        <v>26</v>
      </c>
      <c r="B37" s="14"/>
      <c r="C37" s="19"/>
      <c r="D37" s="53">
        <v>1524</v>
      </c>
      <c r="E37" s="41"/>
      <c r="F37" s="41"/>
      <c r="G37" s="29">
        <v>1607</v>
      </c>
      <c r="H37" s="41"/>
      <c r="I37" s="41"/>
      <c r="J37" s="75"/>
    </row>
    <row r="38" spans="1:10" ht="12.75">
      <c r="A38" s="33" t="s">
        <v>27</v>
      </c>
      <c r="B38" s="20"/>
      <c r="C38" s="21"/>
      <c r="D38" s="59">
        <v>56</v>
      </c>
      <c r="E38" s="41"/>
      <c r="F38" s="41"/>
      <c r="G38" s="29">
        <v>123</v>
      </c>
      <c r="H38" s="41"/>
      <c r="I38" s="41"/>
      <c r="J38" s="75"/>
    </row>
    <row r="39" spans="1:10" ht="12.75">
      <c r="A39" s="13"/>
      <c r="B39" s="14" t="s">
        <v>28</v>
      </c>
      <c r="C39" s="19"/>
      <c r="D39" s="34">
        <f>D36+D37+D38</f>
        <v>8492</v>
      </c>
      <c r="E39" s="41"/>
      <c r="F39" s="41"/>
      <c r="G39" s="7">
        <f>SUM(G36:G38)</f>
        <v>8264</v>
      </c>
      <c r="H39" s="41"/>
      <c r="I39" s="41"/>
      <c r="J39" s="75"/>
    </row>
    <row r="40" spans="1:10" ht="12.75">
      <c r="A40" s="13" t="s">
        <v>13</v>
      </c>
      <c r="B40" s="14"/>
      <c r="C40" s="19"/>
      <c r="D40" s="54">
        <v>2284</v>
      </c>
      <c r="E40" s="41"/>
      <c r="F40" s="41"/>
      <c r="G40" s="72">
        <v>2432</v>
      </c>
      <c r="H40" s="41"/>
      <c r="I40" s="41"/>
      <c r="J40" s="75"/>
    </row>
    <row r="41" spans="1:10" ht="12.75">
      <c r="A41" s="12" t="s">
        <v>29</v>
      </c>
      <c r="B41" s="12"/>
      <c r="C41" s="12"/>
      <c r="D41" s="48">
        <v>464</v>
      </c>
      <c r="E41" s="41"/>
      <c r="F41" s="41"/>
      <c r="G41" s="72">
        <v>492</v>
      </c>
      <c r="H41" s="41"/>
      <c r="I41" s="41"/>
      <c r="J41" s="75"/>
    </row>
    <row r="42" spans="1:10" ht="12.75">
      <c r="A42" s="13" t="s">
        <v>30</v>
      </c>
      <c r="B42" s="14"/>
      <c r="C42" s="19"/>
      <c r="D42" s="34">
        <v>36</v>
      </c>
      <c r="E42" s="41"/>
      <c r="F42" s="41"/>
      <c r="G42" s="72">
        <v>37</v>
      </c>
      <c r="H42" s="41"/>
      <c r="I42" s="41"/>
      <c r="J42" s="75"/>
    </row>
    <row r="43" spans="1:10" ht="12.75">
      <c r="A43" s="12" t="s">
        <v>31</v>
      </c>
      <c r="B43" s="12"/>
      <c r="C43" s="12"/>
      <c r="D43" s="54">
        <v>100</v>
      </c>
      <c r="E43" s="41"/>
      <c r="F43" s="41"/>
      <c r="G43" s="72">
        <v>111</v>
      </c>
      <c r="H43" s="41"/>
      <c r="I43" s="41"/>
      <c r="J43" s="75"/>
    </row>
    <row r="44" spans="1:10" ht="12.75">
      <c r="A44" s="13" t="s">
        <v>32</v>
      </c>
      <c r="B44" s="14"/>
      <c r="C44" s="14"/>
      <c r="D44" s="34">
        <v>468</v>
      </c>
      <c r="E44" s="41"/>
      <c r="F44" s="41"/>
      <c r="G44" s="72">
        <v>476</v>
      </c>
      <c r="H44" s="41"/>
      <c r="I44" s="41"/>
      <c r="J44" s="76"/>
    </row>
    <row r="45" spans="1:10" ht="12.75">
      <c r="A45" s="13"/>
      <c r="B45" s="14"/>
      <c r="C45" s="22" t="s">
        <v>23</v>
      </c>
      <c r="D45" s="60">
        <f>D39+D40+D41+D42+D43+D44</f>
        <v>11844</v>
      </c>
      <c r="E45" s="66">
        <f>D45/D78</f>
        <v>0.1426644182124789</v>
      </c>
      <c r="F45" s="81">
        <v>1.57</v>
      </c>
      <c r="G45" s="23">
        <f>SUM(G39:G44)</f>
        <v>11812</v>
      </c>
      <c r="H45" s="38">
        <f>G45/G78</f>
        <v>0.1410371219448126</v>
      </c>
      <c r="I45" s="23">
        <v>1.57</v>
      </c>
      <c r="J45" s="39">
        <f>G45/D45</f>
        <v>0.9972982100641675</v>
      </c>
    </row>
    <row r="46" spans="1:10" ht="12.75">
      <c r="A46" s="26" t="s">
        <v>33</v>
      </c>
      <c r="B46" s="26"/>
      <c r="C46" s="26"/>
      <c r="E46" s="5"/>
      <c r="F46" s="5"/>
      <c r="I46" s="5"/>
      <c r="J46" s="77"/>
    </row>
    <row r="47" spans="1:10" ht="12.75">
      <c r="A47" s="13" t="s">
        <v>34</v>
      </c>
      <c r="B47" s="14"/>
      <c r="C47" s="14"/>
      <c r="D47" s="7">
        <v>3892</v>
      </c>
      <c r="E47" s="41"/>
      <c r="F47" s="41"/>
      <c r="G47" s="27">
        <v>3725</v>
      </c>
      <c r="H47" s="40"/>
      <c r="I47" s="17"/>
      <c r="J47" s="66"/>
    </row>
    <row r="48" spans="1:10" ht="12.75">
      <c r="A48" s="13" t="s">
        <v>35</v>
      </c>
      <c r="B48" s="14"/>
      <c r="C48" s="14"/>
      <c r="D48" s="7">
        <v>1400</v>
      </c>
      <c r="E48" s="41"/>
      <c r="F48" s="41"/>
      <c r="G48" s="27">
        <v>1535</v>
      </c>
      <c r="H48" s="41"/>
      <c r="I48" s="55"/>
      <c r="J48" s="75"/>
    </row>
    <row r="49" spans="1:10" ht="12.75">
      <c r="A49" s="13" t="s">
        <v>36</v>
      </c>
      <c r="B49" s="14"/>
      <c r="C49" s="14"/>
      <c r="D49" s="7">
        <v>156</v>
      </c>
      <c r="E49" s="41"/>
      <c r="F49" s="41"/>
      <c r="G49" s="27">
        <v>454</v>
      </c>
      <c r="H49" s="41"/>
      <c r="I49" s="55"/>
      <c r="J49" s="75"/>
    </row>
    <row r="50" spans="1:10" ht="12.75">
      <c r="A50" s="49" t="s">
        <v>61</v>
      </c>
      <c r="B50" s="49"/>
      <c r="C50" s="49"/>
      <c r="D50" s="7"/>
      <c r="E50" s="41"/>
      <c r="F50" s="41"/>
      <c r="G50" s="27">
        <v>2</v>
      </c>
      <c r="H50" s="41"/>
      <c r="I50" s="55"/>
      <c r="J50" s="75"/>
    </row>
    <row r="51" spans="1:10" ht="12.75">
      <c r="A51" s="12" t="s">
        <v>37</v>
      </c>
      <c r="B51" s="12"/>
      <c r="C51" s="12"/>
      <c r="D51" s="7">
        <v>7532</v>
      </c>
      <c r="E51" s="41"/>
      <c r="F51" s="41"/>
      <c r="G51" s="27">
        <v>6973</v>
      </c>
      <c r="H51" s="41"/>
      <c r="I51" s="55"/>
      <c r="J51" s="75"/>
    </row>
    <row r="52" spans="1:10" ht="12.75">
      <c r="A52" s="13" t="s">
        <v>38</v>
      </c>
      <c r="B52" s="14"/>
      <c r="C52" s="14"/>
      <c r="D52" s="7">
        <v>168</v>
      </c>
      <c r="E52" s="41"/>
      <c r="F52" s="41"/>
      <c r="G52" s="27">
        <v>164</v>
      </c>
      <c r="H52" s="41"/>
      <c r="I52" s="55"/>
      <c r="J52" s="75"/>
    </row>
    <row r="53" spans="1:10" ht="12.75">
      <c r="A53" s="12" t="s">
        <v>39</v>
      </c>
      <c r="B53" s="12"/>
      <c r="C53" s="12"/>
      <c r="D53" s="7">
        <v>276</v>
      </c>
      <c r="E53" s="41"/>
      <c r="F53" s="41"/>
      <c r="G53" s="27">
        <v>780</v>
      </c>
      <c r="H53" s="41"/>
      <c r="I53" s="55"/>
      <c r="J53" s="75"/>
    </row>
    <row r="54" spans="1:10" ht="12.75">
      <c r="A54" s="13" t="s">
        <v>40</v>
      </c>
      <c r="B54" s="14"/>
      <c r="C54" s="14"/>
      <c r="D54" s="7">
        <v>2084</v>
      </c>
      <c r="E54" s="41"/>
      <c r="F54" s="41"/>
      <c r="G54" s="27">
        <v>2107</v>
      </c>
      <c r="H54" s="41"/>
      <c r="I54" s="55"/>
      <c r="J54" s="75"/>
    </row>
    <row r="55" spans="1:10" ht="12.75">
      <c r="A55" s="13" t="s">
        <v>41</v>
      </c>
      <c r="B55" s="14"/>
      <c r="C55" s="14"/>
      <c r="D55" s="7">
        <v>108</v>
      </c>
      <c r="E55" s="41"/>
      <c r="F55" s="41"/>
      <c r="G55" s="27">
        <v>118</v>
      </c>
      <c r="H55" s="41"/>
      <c r="I55" s="55"/>
      <c r="J55" s="75"/>
    </row>
    <row r="56" spans="1:10" ht="12.75">
      <c r="A56" s="13" t="s">
        <v>42</v>
      </c>
      <c r="B56" s="14"/>
      <c r="C56" s="14"/>
      <c r="D56" s="7">
        <v>308</v>
      </c>
      <c r="E56" s="41"/>
      <c r="F56" s="41"/>
      <c r="G56" s="27">
        <v>311</v>
      </c>
      <c r="H56" s="41"/>
      <c r="I56" s="55"/>
      <c r="J56" s="75"/>
    </row>
    <row r="57" spans="1:10" ht="12.75">
      <c r="A57" s="13" t="s">
        <v>63</v>
      </c>
      <c r="B57" s="14"/>
      <c r="C57" s="14"/>
      <c r="D57" s="7"/>
      <c r="E57" s="41"/>
      <c r="F57" s="41"/>
      <c r="G57" s="27">
        <v>66</v>
      </c>
      <c r="H57" s="61"/>
      <c r="I57" s="55"/>
      <c r="J57" s="76"/>
    </row>
    <row r="58" spans="1:10" ht="12.75">
      <c r="A58" s="13"/>
      <c r="B58" s="14"/>
      <c r="C58" s="22" t="s">
        <v>23</v>
      </c>
      <c r="D58" s="23">
        <f>D47+D48+D49+D51+D52+D53+D54+D55+D56</f>
        <v>15924</v>
      </c>
      <c r="E58" s="38">
        <f>D58/D78</f>
        <v>0.1918092026017827</v>
      </c>
      <c r="F58" s="65">
        <v>2.1</v>
      </c>
      <c r="G58" s="23">
        <f>G47+G48+G49+G50+G51+G52+G53+G54+G55+G56+G57</f>
        <v>16235</v>
      </c>
      <c r="H58" s="38">
        <f>G58/G78</f>
        <v>0.1938484316605175</v>
      </c>
      <c r="I58" s="23">
        <v>2.15</v>
      </c>
      <c r="J58" s="39">
        <f>G58:G59/D58</f>
        <v>1.0195302687766892</v>
      </c>
    </row>
    <row r="59" spans="1:10" ht="12.75">
      <c r="A59" s="32" t="s">
        <v>43</v>
      </c>
      <c r="B59" s="26"/>
      <c r="C59" s="26"/>
      <c r="D59" s="2"/>
      <c r="E59" s="41"/>
      <c r="F59" s="41"/>
      <c r="I59" s="5"/>
      <c r="J59" s="77"/>
    </row>
    <row r="60" spans="1:10" ht="12.75">
      <c r="A60" s="33" t="s">
        <v>44</v>
      </c>
      <c r="B60" s="20"/>
      <c r="C60" s="21"/>
      <c r="D60" s="7">
        <v>6320</v>
      </c>
      <c r="E60" s="40"/>
      <c r="F60" s="40"/>
      <c r="G60" s="27">
        <v>6470</v>
      </c>
      <c r="H60" s="40"/>
      <c r="I60" s="17"/>
      <c r="J60" s="66"/>
    </row>
    <row r="61" spans="1:10" ht="12.75">
      <c r="A61" s="13" t="s">
        <v>45</v>
      </c>
      <c r="B61" s="14"/>
      <c r="C61" s="14"/>
      <c r="D61" s="7">
        <v>392</v>
      </c>
      <c r="E61" s="41"/>
      <c r="F61" s="41"/>
      <c r="G61" s="27">
        <v>305</v>
      </c>
      <c r="H61" s="41"/>
      <c r="I61" s="55"/>
      <c r="J61" s="75"/>
    </row>
    <row r="62" spans="1:10" ht="12.75">
      <c r="A62" s="13" t="s">
        <v>46</v>
      </c>
      <c r="B62" s="14"/>
      <c r="C62" s="14"/>
      <c r="D62" s="7">
        <v>48</v>
      </c>
      <c r="E62" s="41"/>
      <c r="F62" s="41"/>
      <c r="G62" s="27">
        <v>9</v>
      </c>
      <c r="H62" s="61"/>
      <c r="I62" s="55"/>
      <c r="J62" s="75"/>
    </row>
    <row r="63" spans="1:10" ht="12.75">
      <c r="A63" s="13"/>
      <c r="B63" s="14"/>
      <c r="C63" s="22" t="s">
        <v>23</v>
      </c>
      <c r="D63" s="23">
        <f>D60+D61+D62</f>
        <v>6760</v>
      </c>
      <c r="E63" s="66">
        <f>D63/D78</f>
        <v>0.08142616237051313</v>
      </c>
      <c r="F63" s="82">
        <v>0.91</v>
      </c>
      <c r="G63" s="23">
        <f>G60+G61+G62</f>
        <v>6784</v>
      </c>
      <c r="H63" s="64">
        <f>G63/G78</f>
        <v>0.0810020178863536</v>
      </c>
      <c r="I63" s="23">
        <v>0.91</v>
      </c>
      <c r="J63" s="39">
        <f>G63/D63</f>
        <v>1.0035502958579883</v>
      </c>
    </row>
    <row r="64" spans="1:10" ht="12.75">
      <c r="A64" s="26" t="s">
        <v>47</v>
      </c>
      <c r="B64" s="26"/>
      <c r="C64" s="26"/>
      <c r="E64" s="5"/>
      <c r="F64" s="5"/>
      <c r="I64" s="5"/>
      <c r="J64" s="78"/>
    </row>
    <row r="65" spans="1:10" ht="12.75">
      <c r="A65" s="33" t="s">
        <v>50</v>
      </c>
      <c r="B65" s="20"/>
      <c r="C65" s="21"/>
      <c r="D65" s="7">
        <v>5144</v>
      </c>
      <c r="E65" s="41"/>
      <c r="F65" s="41"/>
      <c r="G65" s="70">
        <v>6001</v>
      </c>
      <c r="H65" s="40"/>
      <c r="I65" s="40"/>
      <c r="J65" s="66"/>
    </row>
    <row r="66" spans="1:10" ht="12.75">
      <c r="A66" s="13" t="s">
        <v>48</v>
      </c>
      <c r="B66" s="14"/>
      <c r="C66" s="19"/>
      <c r="D66" s="7">
        <v>1152</v>
      </c>
      <c r="E66" s="42">
        <f>D66/D78</f>
        <v>0.013876174415803421</v>
      </c>
      <c r="F66" s="80">
        <v>0.15</v>
      </c>
      <c r="G66" s="27">
        <v>1114</v>
      </c>
      <c r="H66" s="42">
        <f>G66/G78</f>
        <v>0.013301333715418324</v>
      </c>
      <c r="I66" s="80">
        <v>0.15</v>
      </c>
      <c r="J66" s="75"/>
    </row>
    <row r="67" spans="1:10" ht="12.75">
      <c r="A67" s="33" t="s">
        <v>55</v>
      </c>
      <c r="B67" s="20"/>
      <c r="C67" s="21"/>
      <c r="D67" s="7">
        <v>5904</v>
      </c>
      <c r="E67" s="39">
        <f>D67/D78</f>
        <v>0.07111539388099253</v>
      </c>
      <c r="F67" s="83">
        <v>0.78</v>
      </c>
      <c r="G67" s="27">
        <v>6686</v>
      </c>
      <c r="H67" s="42">
        <f>G67/G78</f>
        <v>0.07983188260438681</v>
      </c>
      <c r="I67" s="80">
        <v>0.89</v>
      </c>
      <c r="J67" s="76"/>
    </row>
    <row r="68" spans="1:10" ht="12.75">
      <c r="A68" s="34"/>
      <c r="B68" s="5"/>
      <c r="C68" s="22" t="s">
        <v>23</v>
      </c>
      <c r="D68" s="23">
        <f>D65+D66+D67</f>
        <v>12200</v>
      </c>
      <c r="E68" s="66">
        <f>D68/D78</f>
        <v>0.1469525415562515</v>
      </c>
      <c r="F68" s="81">
        <v>1.62</v>
      </c>
      <c r="G68" s="67">
        <f>G65+G66+G67</f>
        <v>13801</v>
      </c>
      <c r="H68" s="66">
        <f>G68/G78</f>
        <v>0.1647860921063629</v>
      </c>
      <c r="I68" s="81">
        <v>1.83</v>
      </c>
      <c r="J68" s="39">
        <f>G68/D68</f>
        <v>1.1312295081967214</v>
      </c>
    </row>
    <row r="69" spans="1:10" ht="12.75">
      <c r="A69" s="2" t="s">
        <v>49</v>
      </c>
      <c r="B69" s="2"/>
      <c r="C69" s="2"/>
      <c r="D69" s="2"/>
      <c r="E69" s="5"/>
      <c r="F69" s="5"/>
      <c r="G69" s="5"/>
      <c r="H69" s="5"/>
      <c r="I69" s="5"/>
      <c r="J69" s="74"/>
    </row>
    <row r="70" spans="1:10" ht="12.75">
      <c r="A70" s="34" t="s">
        <v>51</v>
      </c>
      <c r="B70" s="5"/>
      <c r="C70" s="5"/>
      <c r="D70" s="7">
        <v>7464</v>
      </c>
      <c r="E70" s="41"/>
      <c r="F70" s="41"/>
      <c r="G70" s="70">
        <v>8627</v>
      </c>
      <c r="H70" s="41"/>
      <c r="I70" s="41"/>
      <c r="J70" s="66"/>
    </row>
    <row r="71" spans="1:10" ht="12.75">
      <c r="A71" s="33" t="s">
        <v>52</v>
      </c>
      <c r="B71" s="5"/>
      <c r="C71" s="5"/>
      <c r="D71" s="7">
        <v>696</v>
      </c>
      <c r="E71" s="41"/>
      <c r="F71" s="41"/>
      <c r="G71" s="27">
        <v>634</v>
      </c>
      <c r="H71" s="41"/>
      <c r="I71" s="41"/>
      <c r="J71" s="75"/>
    </row>
    <row r="72" spans="1:10" ht="12.75">
      <c r="A72" s="34" t="s">
        <v>53</v>
      </c>
      <c r="B72" s="5"/>
      <c r="C72" s="5"/>
      <c r="D72" s="7">
        <v>564</v>
      </c>
      <c r="E72" s="41"/>
      <c r="F72" s="41"/>
      <c r="G72" s="27">
        <v>625</v>
      </c>
      <c r="H72" s="41"/>
      <c r="I72" s="41"/>
      <c r="J72" s="76"/>
    </row>
    <row r="73" spans="1:10" ht="12.75">
      <c r="A73" s="34"/>
      <c r="B73" s="5"/>
      <c r="C73" s="22" t="s">
        <v>23</v>
      </c>
      <c r="D73" s="23">
        <f>D70+D71+D72</f>
        <v>8724</v>
      </c>
      <c r="E73" s="47">
        <v>0.1</v>
      </c>
      <c r="F73" s="23">
        <v>1.16</v>
      </c>
      <c r="G73" s="56">
        <f>SUM(G70:G72)</f>
        <v>9886</v>
      </c>
      <c r="H73" s="38">
        <f>G73/G78</f>
        <v>0.1180403816073838</v>
      </c>
      <c r="I73" s="23">
        <v>1.31</v>
      </c>
      <c r="J73" s="39">
        <f>G73/D73</f>
        <v>1.1331957817514902</v>
      </c>
    </row>
    <row r="74" spans="1:10" ht="12.75">
      <c r="A74" s="46" t="s">
        <v>59</v>
      </c>
      <c r="B74" s="26"/>
      <c r="C74" s="26"/>
      <c r="D74" s="62">
        <v>544</v>
      </c>
      <c r="E74" s="68">
        <v>0.01</v>
      </c>
      <c r="F74" s="81">
        <v>0.07</v>
      </c>
      <c r="G74" s="63">
        <v>476</v>
      </c>
      <c r="H74" s="38">
        <f>G74/G78</f>
        <v>0.005683514226695801</v>
      </c>
      <c r="I74" s="23">
        <v>0.06</v>
      </c>
      <c r="J74" s="39">
        <f>G74/D74</f>
        <v>0.875</v>
      </c>
    </row>
    <row r="75" spans="1:10" ht="12.75">
      <c r="A75" s="35" t="s">
        <v>60</v>
      </c>
      <c r="B75" s="2"/>
      <c r="C75" s="2"/>
      <c r="D75" s="2"/>
      <c r="E75" s="5"/>
      <c r="F75" s="5"/>
      <c r="G75" t="s">
        <v>65</v>
      </c>
      <c r="I75" s="5"/>
      <c r="J75" s="79"/>
    </row>
    <row r="76" spans="1:10" ht="12.75">
      <c r="A76" s="34"/>
      <c r="B76" s="5"/>
      <c r="C76" s="22" t="s">
        <v>23</v>
      </c>
      <c r="D76" s="25">
        <f>D34+D45+D58+D63+D68+D73+D74</f>
        <v>80896</v>
      </c>
      <c r="E76" s="69">
        <v>0.97</v>
      </c>
      <c r="F76" s="84">
        <f>F34+F45+F58+F63+F68+F73+F74</f>
        <v>10.73</v>
      </c>
      <c r="G76" s="56">
        <f>G34+G45+G58+G63+G68+G73+G74</f>
        <v>82902</v>
      </c>
      <c r="H76" s="38">
        <f>G76/G78</f>
        <v>0.9898628076082674</v>
      </c>
      <c r="I76" s="65">
        <v>11</v>
      </c>
      <c r="J76" s="39">
        <f>G76/D76</f>
        <v>1.0247972705696202</v>
      </c>
    </row>
    <row r="77" spans="1:10" ht="12.75">
      <c r="A77" s="50" t="s">
        <v>66</v>
      </c>
      <c r="B77" s="51"/>
      <c r="C77" s="51"/>
      <c r="D77" s="25">
        <f>D78-D76</f>
        <v>2124</v>
      </c>
      <c r="E77" s="47">
        <v>0.03</v>
      </c>
      <c r="F77" s="23">
        <v>0.28</v>
      </c>
      <c r="G77" s="56">
        <f>G78-G76</f>
        <v>849</v>
      </c>
      <c r="H77" s="38">
        <f>G77/G78</f>
        <v>0.010137192391732636</v>
      </c>
      <c r="I77" s="23">
        <v>0.11</v>
      </c>
      <c r="J77" s="39">
        <f>G77/D77</f>
        <v>0.3997175141242938</v>
      </c>
    </row>
    <row r="78" spans="1:10" ht="12.75">
      <c r="A78" s="36" t="s">
        <v>54</v>
      </c>
      <c r="B78" s="5"/>
      <c r="C78" s="6"/>
      <c r="D78" s="25">
        <v>83020</v>
      </c>
      <c r="E78" s="39">
        <v>1</v>
      </c>
      <c r="F78" s="23">
        <v>11.01</v>
      </c>
      <c r="G78" s="56">
        <v>83751</v>
      </c>
      <c r="H78" s="39">
        <v>1</v>
      </c>
      <c r="I78" s="65">
        <f>I34+I45+I58+I63+I68+I73+I74+I77</f>
        <v>11.110000000000001</v>
      </c>
      <c r="J78" s="39">
        <f>G78/D78</f>
        <v>1.0088051072030837</v>
      </c>
    </row>
    <row r="81" ht="12.75">
      <c r="A81" t="s">
        <v>56</v>
      </c>
    </row>
    <row r="84" spans="1:6" ht="12.75">
      <c r="A84" s="35"/>
      <c r="B84" s="43"/>
      <c r="C84" s="43"/>
      <c r="D84" s="43"/>
      <c r="E84" s="44"/>
      <c r="F84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2012-02-14T11:09:20Z</cp:lastPrinted>
  <dcterms:created xsi:type="dcterms:W3CDTF">2011-04-21T11:21:07Z</dcterms:created>
  <dcterms:modified xsi:type="dcterms:W3CDTF">2012-03-15T13:38:18Z</dcterms:modified>
  <cp:category/>
  <cp:version/>
  <cp:contentType/>
  <cp:contentStatus/>
</cp:coreProperties>
</file>